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'Operating'!$A$1:$S$30</definedName>
  </definedNames>
  <calcPr fullCalcOnLoad="1"/>
</workbook>
</file>

<file path=xl/sharedStrings.xml><?xml version="1.0" encoding="utf-8"?>
<sst xmlns="http://schemas.openxmlformats.org/spreadsheetml/2006/main" count="65" uniqueCount="60">
  <si>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</si>
  <si>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</si>
  <si>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</si>
  <si>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</si>
  <si>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</si>
  <si>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</si>
  <si>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</si>
  <si>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</si>
  <si>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</si>
  <si>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</si>
  <si>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</si>
  <si>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</si>
  <si>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</si>
  <si>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</si>
  <si>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</si>
  <si>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</si>
  <si>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</si>
  <si>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</si>
  <si>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</si>
  <si>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</si>
  <si>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Sales &amp;</t>
  </si>
  <si>
    <t>Services</t>
  </si>
  <si>
    <t>Fee</t>
  </si>
  <si>
    <t>Allocations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</si>
  <si>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</si>
  <si>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</si>
  <si>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</si>
  <si>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</si>
  <si>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</si>
  <si>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</si>
  <si>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</si>
  <si>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</si>
  <si>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</si>
  <si>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</si>
  <si>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</si>
  <si>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</si>
  <si>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</si>
  <si>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</si>
  <si>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</si>
  <si>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</si>
  <si>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 xml:space="preserve">    Interest on investments</t>
  </si>
  <si>
    <t xml:space="preserve">            Total equipment renewals and replacements</t>
  </si>
  <si>
    <t xml:space="preserve">    Administration &amp; building services</t>
  </si>
  <si>
    <t xml:space="preserve">    Auxiliary administration fee</t>
  </si>
  <si>
    <t>LSU STUDENT UNION</t>
  </si>
  <si>
    <t>ANALYSIS OF REVENUES AND EXPENDITURES</t>
  </si>
  <si>
    <t xml:space="preserve">        Equipment purchased</t>
  </si>
  <si>
    <t xml:space="preserve">    Communications and marketing</t>
  </si>
  <si>
    <t xml:space="preserve">        Total</t>
  </si>
  <si>
    <t>Barber shop</t>
  </si>
  <si>
    <t>Information center</t>
  </si>
  <si>
    <t>Leisure arts</t>
  </si>
  <si>
    <t>Theatre &amp; box office</t>
  </si>
  <si>
    <t>Programs - campus departments</t>
  </si>
  <si>
    <t xml:space="preserve">    Performing arts</t>
  </si>
  <si>
    <t xml:space="preserve">    Promotions </t>
  </si>
  <si>
    <t xml:space="preserve">    Deposits held for others</t>
  </si>
  <si>
    <t>FOR THE YEAR ENDED JUNE 30, 2017</t>
  </si>
  <si>
    <t>AS OF JUNE 30, 2017</t>
  </si>
  <si>
    <t>Salaries &amp;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</si>
</sst>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1657350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44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0</v>
      </c>
      <c r="C5" s="35"/>
      <c r="D5" s="35"/>
    </row>
    <row r="6" spans="1:4" ht="15.75">
      <c r="A6" s="36"/>
      <c r="B6" s="35" t="s">
        <v>58</v>
      </c>
      <c r="C6" s="35"/>
      <c r="D6" s="35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7104216</v>
      </c>
    </row>
    <row r="12" spans="1:4" ht="15.75">
      <c r="A12" s="12" t="s">
        <v>17</v>
      </c>
      <c r="B12" s="12"/>
      <c r="C12" s="14"/>
      <c r="D12" s="27">
        <v>528</v>
      </c>
    </row>
    <row r="13" spans="1:4" ht="15.75">
      <c r="A13" s="12" t="s">
        <v>3</v>
      </c>
      <c r="B13" s="12"/>
      <c r="C13" s="16"/>
      <c r="D13" s="17">
        <f>SUM(D11:D12)</f>
        <v>7104744</v>
      </c>
    </row>
    <row r="14" spans="1:4" ht="15.75">
      <c r="A14" s="12"/>
      <c r="B14" s="12"/>
      <c r="C14" s="16"/>
      <c r="D14" s="16"/>
    </row>
    <row r="15" spans="1:4" ht="15.75">
      <c r="A15" s="12" t="s">
        <v>4</v>
      </c>
      <c r="B15" s="12"/>
      <c r="C15" s="16"/>
      <c r="D15" s="16"/>
    </row>
    <row r="16" spans="1:4" ht="15.75">
      <c r="A16" s="12" t="s">
        <v>5</v>
      </c>
      <c r="B16" s="12"/>
      <c r="C16" s="16"/>
      <c r="D16" s="16">
        <v>8100</v>
      </c>
    </row>
    <row r="17" spans="1:4" ht="15.75">
      <c r="A17" s="12" t="s">
        <v>56</v>
      </c>
      <c r="B17" s="12"/>
      <c r="C17" s="16"/>
      <c r="D17" s="16">
        <v>112</v>
      </c>
    </row>
    <row r="18" spans="1:4" ht="15.75">
      <c r="A18" s="12" t="s">
        <v>19</v>
      </c>
      <c r="B18" s="12"/>
      <c r="C18" s="16"/>
      <c r="D18" s="16">
        <v>355278</v>
      </c>
    </row>
    <row r="19" spans="1:4" ht="15.75">
      <c r="A19" s="12" t="s">
        <v>6</v>
      </c>
      <c r="B19" s="12"/>
      <c r="C19" s="16"/>
      <c r="D19" s="17">
        <f>SUM(D16:D18)</f>
        <v>363490</v>
      </c>
    </row>
    <row r="20" spans="1:4" ht="15.75">
      <c r="A20" s="12"/>
      <c r="B20" s="12"/>
      <c r="C20" s="16"/>
      <c r="D20" s="18"/>
    </row>
    <row r="21" spans="1:4" ht="16.5" thickBot="1">
      <c r="A21" s="12" t="s">
        <v>7</v>
      </c>
      <c r="B21" s="12"/>
      <c r="C21" s="16"/>
      <c r="D21" s="19">
        <f>D13-D19</f>
        <v>6741254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8</v>
      </c>
      <c r="C25" s="35"/>
      <c r="D25" s="35"/>
    </row>
    <row r="26" spans="1:4" ht="15.75">
      <c r="A26" s="6"/>
      <c r="B26" s="35" t="s">
        <v>57</v>
      </c>
      <c r="C26" s="35"/>
      <c r="D26" s="35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9</v>
      </c>
      <c r="B29" s="12"/>
      <c r="C29" s="16"/>
      <c r="D29" s="18"/>
    </row>
    <row r="30" spans="1:4" ht="15.75">
      <c r="A30" s="12" t="s">
        <v>10</v>
      </c>
      <c r="B30" s="12"/>
      <c r="C30" s="16"/>
      <c r="D30" s="18"/>
    </row>
    <row r="31" spans="1:4" ht="15.75">
      <c r="A31" s="12" t="s">
        <v>11</v>
      </c>
      <c r="B31" s="12"/>
      <c r="C31" s="16"/>
      <c r="D31" s="20">
        <v>4674629</v>
      </c>
    </row>
    <row r="32" spans="1:4" ht="15.75">
      <c r="A32" s="12" t="s">
        <v>12</v>
      </c>
      <c r="B32" s="12"/>
      <c r="C32" s="16"/>
      <c r="D32" s="16">
        <v>1772803</v>
      </c>
    </row>
    <row r="33" spans="1:4" ht="15.75">
      <c r="A33" s="12" t="s">
        <v>13</v>
      </c>
      <c r="B33" s="12"/>
      <c r="C33" s="16"/>
      <c r="D33" s="17">
        <f>SUM(D31:D32)</f>
        <v>6447432</v>
      </c>
    </row>
    <row r="34" spans="1:4" ht="15.75">
      <c r="A34" s="12"/>
      <c r="B34" s="12"/>
      <c r="C34" s="16"/>
      <c r="D34" s="16"/>
    </row>
    <row r="35" spans="1:4" ht="15.75">
      <c r="A35" s="12" t="s">
        <v>14</v>
      </c>
      <c r="B35" s="12"/>
      <c r="C35" s="16"/>
      <c r="D35" s="16"/>
    </row>
    <row r="36" spans="1:4" ht="15.75">
      <c r="A36" s="12" t="s">
        <v>11</v>
      </c>
      <c r="B36" s="12"/>
      <c r="C36" s="16"/>
      <c r="D36" s="16">
        <v>265499</v>
      </c>
    </row>
    <row r="37" spans="1:4" ht="15.75">
      <c r="A37" s="12" t="s">
        <v>15</v>
      </c>
      <c r="B37" s="12"/>
      <c r="C37" s="16"/>
      <c r="D37" s="16">
        <v>33446</v>
      </c>
    </row>
    <row r="38" spans="1:4" ht="15.75">
      <c r="A38" s="12" t="s">
        <v>46</v>
      </c>
      <c r="B38" s="12"/>
      <c r="C38" s="16"/>
      <c r="D38" s="16">
        <v>-5123</v>
      </c>
    </row>
    <row r="39" spans="1:4" ht="15.75">
      <c r="A39" s="12" t="s">
        <v>41</v>
      </c>
      <c r="B39" s="12"/>
      <c r="C39" s="16"/>
      <c r="D39" s="21">
        <f>SUM(D36:D38)</f>
        <v>293822</v>
      </c>
    </row>
    <row r="40" spans="1:4" ht="15.75">
      <c r="A40" s="12"/>
      <c r="B40" s="12"/>
      <c r="C40" s="13"/>
      <c r="D40" s="16"/>
    </row>
    <row r="41" spans="1:4" ht="16.5" thickBot="1">
      <c r="A41" s="12" t="s">
        <v>16</v>
      </c>
      <c r="B41" s="12"/>
      <c r="C41" s="16"/>
      <c r="D41" s="22">
        <f>D33+D39</f>
        <v>6741254</v>
      </c>
    </row>
    <row r="42" spans="1:4" ht="16.5" thickTop="1">
      <c r="A42" s="10"/>
      <c r="B42" s="6"/>
      <c r="C42" s="7"/>
      <c r="D42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1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1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bestFit="1" customWidth="1"/>
    <col min="18" max="18" width="1.7109375" style="4" customWidth="1"/>
    <col min="19" max="19" width="12.28125" style="4" bestFit="1" customWidth="1"/>
    <col min="20" max="16384" width="9.140625" style="4" customWidth="1"/>
  </cols>
  <sheetData>
    <row r="3" spans="1:19" ht="16.5">
      <c r="A3" s="36"/>
      <c r="C3" s="34" t="s">
        <v>44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9" customHeight="1">
      <c r="A4" s="36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1:19" ht="15.75">
      <c r="A5" s="36"/>
      <c r="C5" s="35" t="s">
        <v>45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5.75">
      <c r="A6" s="36"/>
      <c r="C6" s="35" t="s">
        <v>57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6"/>
      <c r="C9" s="37" t="s">
        <v>32</v>
      </c>
      <c r="D9" s="37"/>
      <c r="E9" s="37"/>
      <c r="F9" s="26"/>
      <c r="G9" s="37" t="s">
        <v>34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26"/>
      <c r="S9" s="28" t="s">
        <v>32</v>
      </c>
    </row>
    <row r="10" spans="2:19" s="29" customFormat="1" ht="15.75">
      <c r="B10" s="28"/>
      <c r="C10" s="28" t="s">
        <v>20</v>
      </c>
      <c r="D10" s="28"/>
      <c r="E10" s="28" t="s">
        <v>22</v>
      </c>
      <c r="F10" s="28"/>
      <c r="G10" s="28" t="s">
        <v>59</v>
      </c>
      <c r="H10" s="28"/>
      <c r="I10" s="28" t="s">
        <v>25</v>
      </c>
      <c r="J10" s="28"/>
      <c r="K10" s="28" t="s">
        <v>27</v>
      </c>
      <c r="L10" s="28"/>
      <c r="M10" s="28" t="s">
        <v>29</v>
      </c>
      <c r="N10" s="28"/>
      <c r="O10" s="28"/>
      <c r="P10" s="28"/>
      <c r="Q10" s="28"/>
      <c r="R10" s="28"/>
      <c r="S10" s="28" t="s">
        <v>33</v>
      </c>
    </row>
    <row r="11" spans="2:19" s="29" customFormat="1" ht="15.75">
      <c r="B11" s="28"/>
      <c r="C11" s="32" t="s">
        <v>21</v>
      </c>
      <c r="D11" s="28"/>
      <c r="E11" s="32" t="s">
        <v>23</v>
      </c>
      <c r="F11" s="28"/>
      <c r="G11" s="32" t="s">
        <v>24</v>
      </c>
      <c r="H11" s="28"/>
      <c r="I11" s="32" t="s">
        <v>26</v>
      </c>
      <c r="J11" s="28"/>
      <c r="K11" s="32" t="s">
        <v>28</v>
      </c>
      <c r="L11" s="28"/>
      <c r="M11" s="32" t="s">
        <v>30</v>
      </c>
      <c r="N11" s="28"/>
      <c r="O11" s="32" t="s">
        <v>31</v>
      </c>
      <c r="P11" s="28"/>
      <c r="Q11" s="32" t="s">
        <v>18</v>
      </c>
      <c r="R11" s="28"/>
      <c r="S11" s="32" t="s">
        <v>34</v>
      </c>
    </row>
    <row r="12" spans="1:19" ht="15.75">
      <c r="A12" s="12" t="s">
        <v>35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42</v>
      </c>
      <c r="B13" s="12"/>
      <c r="C13" s="30">
        <v>662845</v>
      </c>
      <c r="D13" s="20"/>
      <c r="E13" s="30">
        <v>2602960</v>
      </c>
      <c r="F13" s="20"/>
      <c r="G13" s="30">
        <v>726915</v>
      </c>
      <c r="H13" s="20"/>
      <c r="I13" s="30">
        <v>300697</v>
      </c>
      <c r="J13" s="20"/>
      <c r="K13" s="30">
        <v>685757</v>
      </c>
      <c r="L13" s="20"/>
      <c r="M13" s="30">
        <v>554816</v>
      </c>
      <c r="N13" s="20"/>
      <c r="O13" s="30">
        <v>24923</v>
      </c>
      <c r="P13" s="20"/>
      <c r="Q13" s="30">
        <f>SUM(G13:O13)</f>
        <v>2293108</v>
      </c>
      <c r="R13" s="20"/>
      <c r="S13" s="30">
        <f aca="true" t="shared" si="0" ref="S13:S20">C13+E13-Q13</f>
        <v>972697</v>
      </c>
    </row>
    <row r="14" spans="1:19" ht="15.75">
      <c r="A14" s="12" t="s">
        <v>43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614975</v>
      </c>
      <c r="L14" s="31"/>
      <c r="M14" s="27">
        <v>0</v>
      </c>
      <c r="N14" s="31"/>
      <c r="O14" s="27">
        <v>0</v>
      </c>
      <c r="P14" s="31"/>
      <c r="Q14" s="27">
        <f>SUM(G14:O14)</f>
        <v>614975</v>
      </c>
      <c r="R14" s="31"/>
      <c r="S14" s="12">
        <f t="shared" si="0"/>
        <v>-614975</v>
      </c>
    </row>
    <row r="15" spans="1:19" ht="15.75">
      <c r="A15" s="12" t="s">
        <v>47</v>
      </c>
      <c r="B15" s="12"/>
      <c r="C15" s="27">
        <v>0</v>
      </c>
      <c r="D15" s="31"/>
      <c r="E15" s="27">
        <v>0</v>
      </c>
      <c r="F15" s="31"/>
      <c r="G15" s="27">
        <v>54620</v>
      </c>
      <c r="H15" s="31"/>
      <c r="I15" s="27">
        <v>14545</v>
      </c>
      <c r="J15" s="31"/>
      <c r="K15" s="27">
        <v>10777</v>
      </c>
      <c r="L15" s="31"/>
      <c r="M15" s="27">
        <v>0</v>
      </c>
      <c r="N15" s="31"/>
      <c r="O15" s="27">
        <v>0</v>
      </c>
      <c r="P15" s="31"/>
      <c r="Q15" s="27">
        <f>SUM(G15:O15)</f>
        <v>79942</v>
      </c>
      <c r="R15" s="31"/>
      <c r="S15" s="27">
        <f t="shared" si="0"/>
        <v>-79942</v>
      </c>
    </row>
    <row r="16" spans="1:19" ht="15.75">
      <c r="A16" s="12" t="s">
        <v>36</v>
      </c>
      <c r="B16" s="12"/>
      <c r="C16" s="27">
        <v>0</v>
      </c>
      <c r="D16" s="31"/>
      <c r="E16" s="27">
        <v>0</v>
      </c>
      <c r="F16" s="31"/>
      <c r="G16" s="27">
        <v>0</v>
      </c>
      <c r="H16" s="31"/>
      <c r="I16" s="27">
        <v>0</v>
      </c>
      <c r="J16" s="31"/>
      <c r="K16" s="27">
        <v>0</v>
      </c>
      <c r="L16" s="31"/>
      <c r="M16" s="27">
        <v>4128797</v>
      </c>
      <c r="N16" s="31"/>
      <c r="O16" s="27">
        <v>0</v>
      </c>
      <c r="P16" s="31"/>
      <c r="Q16" s="27">
        <f>SUM(G16:O16)</f>
        <v>4128797</v>
      </c>
      <c r="R16" s="31"/>
      <c r="S16" s="12">
        <f t="shared" si="0"/>
        <v>-4128797</v>
      </c>
    </row>
    <row r="17" spans="1:19" ht="15.75">
      <c r="A17" s="12" t="s">
        <v>37</v>
      </c>
      <c r="B17" s="12"/>
      <c r="C17" s="27">
        <v>676099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12">
        <f t="shared" si="0"/>
        <v>676099</v>
      </c>
    </row>
    <row r="18" spans="1:19" ht="15.75">
      <c r="A18" s="12" t="s">
        <v>40</v>
      </c>
      <c r="B18" s="12"/>
      <c r="C18" s="27">
        <v>220966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f>SUM(G18:O18)</f>
        <v>0</v>
      </c>
      <c r="R18" s="31"/>
      <c r="S18" s="27">
        <f t="shared" si="0"/>
        <v>220966</v>
      </c>
    </row>
    <row r="19" spans="1:19" ht="15.75">
      <c r="A19" s="12" t="s">
        <v>55</v>
      </c>
      <c r="B19" s="12"/>
      <c r="C19" s="27">
        <v>188462</v>
      </c>
      <c r="D19" s="31"/>
      <c r="E19" s="27">
        <v>0</v>
      </c>
      <c r="F19" s="31"/>
      <c r="G19" s="27">
        <f>188742+42</f>
        <v>188784</v>
      </c>
      <c r="H19" s="31"/>
      <c r="I19" s="27">
        <v>59693</v>
      </c>
      <c r="J19" s="31"/>
      <c r="K19" s="27">
        <f>36977+24</f>
        <v>37001</v>
      </c>
      <c r="L19" s="31"/>
      <c r="M19" s="27">
        <v>0</v>
      </c>
      <c r="N19" s="31"/>
      <c r="O19" s="27">
        <v>0</v>
      </c>
      <c r="P19" s="31"/>
      <c r="Q19" s="27">
        <f>SUM(G19:O19)</f>
        <v>285478</v>
      </c>
      <c r="R19" s="31"/>
      <c r="S19" s="27">
        <f t="shared" si="0"/>
        <v>-97016</v>
      </c>
    </row>
    <row r="20" spans="1:19" ht="15.75">
      <c r="A20" s="12" t="s">
        <v>38</v>
      </c>
      <c r="B20" s="12"/>
      <c r="C20" s="27">
        <v>0</v>
      </c>
      <c r="D20" s="14"/>
      <c r="E20" s="27">
        <v>5211732</v>
      </c>
      <c r="F20" s="14"/>
      <c r="G20" s="27">
        <v>0</v>
      </c>
      <c r="H20" s="14"/>
      <c r="I20" s="27">
        <v>0</v>
      </c>
      <c r="J20" s="14"/>
      <c r="K20" s="27">
        <v>0</v>
      </c>
      <c r="L20" s="14"/>
      <c r="M20" s="27">
        <v>0</v>
      </c>
      <c r="N20" s="14"/>
      <c r="O20" s="27">
        <v>0</v>
      </c>
      <c r="P20" s="14"/>
      <c r="Q20" s="27">
        <f>SUM(G20:O20)</f>
        <v>0</v>
      </c>
      <c r="R20" s="14"/>
      <c r="S20" s="27">
        <f t="shared" si="0"/>
        <v>5211732</v>
      </c>
    </row>
    <row r="21" spans="1:19" ht="15.75">
      <c r="A21" s="12" t="s">
        <v>39</v>
      </c>
      <c r="B21" s="12"/>
      <c r="C21" s="17">
        <f>SUM(C13:C20)</f>
        <v>1748372</v>
      </c>
      <c r="D21" s="16"/>
      <c r="E21" s="17">
        <f>SUM(E13:E20)</f>
        <v>7814692</v>
      </c>
      <c r="F21" s="16"/>
      <c r="G21" s="17">
        <f>SUM(G13:G20)</f>
        <v>970319</v>
      </c>
      <c r="H21" s="16"/>
      <c r="I21" s="17">
        <f>SUM(I13:I20)</f>
        <v>374935</v>
      </c>
      <c r="J21" s="16"/>
      <c r="K21" s="17">
        <f>SUM(K13:K20)</f>
        <v>1348510</v>
      </c>
      <c r="L21" s="16"/>
      <c r="M21" s="17">
        <f>SUM(M13:M20)</f>
        <v>4683613</v>
      </c>
      <c r="N21" s="16"/>
      <c r="O21" s="17">
        <f>SUM(O13:O20)</f>
        <v>24923</v>
      </c>
      <c r="P21" s="16"/>
      <c r="Q21" s="17">
        <f>SUM(Q13:Q20)</f>
        <v>7402300</v>
      </c>
      <c r="R21" s="16"/>
      <c r="S21" s="17">
        <f>SUM(S13:S20)</f>
        <v>2160764</v>
      </c>
    </row>
    <row r="22" spans="1:19" ht="15.75">
      <c r="A22" s="12"/>
      <c r="B22" s="1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.75">
      <c r="A23" s="12" t="s">
        <v>49</v>
      </c>
      <c r="B23" s="12"/>
      <c r="C23" s="18">
        <v>2528</v>
      </c>
      <c r="D23" s="16"/>
      <c r="E23" s="18">
        <v>0</v>
      </c>
      <c r="F23" s="16"/>
      <c r="G23" s="18">
        <v>0</v>
      </c>
      <c r="H23" s="16"/>
      <c r="I23" s="18">
        <v>0</v>
      </c>
      <c r="J23" s="16"/>
      <c r="K23" s="18">
        <v>0</v>
      </c>
      <c r="L23" s="16"/>
      <c r="M23" s="18">
        <v>0</v>
      </c>
      <c r="N23" s="16"/>
      <c r="O23" s="18">
        <v>0</v>
      </c>
      <c r="P23" s="16"/>
      <c r="Q23" s="27">
        <f>SUM(G23:O23)</f>
        <v>0</v>
      </c>
      <c r="R23" s="13"/>
      <c r="S23" s="12">
        <f>C23+E23-Q23</f>
        <v>2528</v>
      </c>
    </row>
    <row r="24" spans="1:19" ht="15.75">
      <c r="A24" s="12" t="s">
        <v>50</v>
      </c>
      <c r="B24" s="12"/>
      <c r="C24" s="18">
        <v>0</v>
      </c>
      <c r="D24" s="16"/>
      <c r="E24" s="18">
        <v>0</v>
      </c>
      <c r="F24" s="16"/>
      <c r="G24" s="18">
        <v>102820</v>
      </c>
      <c r="H24" s="16"/>
      <c r="I24" s="18">
        <v>14454</v>
      </c>
      <c r="J24" s="16"/>
      <c r="K24" s="18">
        <v>2616</v>
      </c>
      <c r="L24" s="16"/>
      <c r="M24" s="18">
        <v>0</v>
      </c>
      <c r="N24" s="16"/>
      <c r="O24" s="18">
        <v>0</v>
      </c>
      <c r="P24" s="16"/>
      <c r="Q24" s="27">
        <f>SUM(G24:O24)</f>
        <v>119890</v>
      </c>
      <c r="R24" s="13"/>
      <c r="S24" s="12">
        <f>C24+E24-Q24</f>
        <v>-119890</v>
      </c>
    </row>
    <row r="25" spans="1:19" ht="15.75">
      <c r="A25" s="12" t="s">
        <v>51</v>
      </c>
      <c r="B25" s="12"/>
      <c r="C25" s="18">
        <v>0</v>
      </c>
      <c r="D25" s="16"/>
      <c r="E25" s="18">
        <v>0</v>
      </c>
      <c r="F25" s="16"/>
      <c r="G25" s="18">
        <v>0</v>
      </c>
      <c r="H25" s="16"/>
      <c r="I25" s="18">
        <v>0</v>
      </c>
      <c r="J25" s="16"/>
      <c r="K25" s="18">
        <v>630</v>
      </c>
      <c r="L25" s="16"/>
      <c r="M25" s="18">
        <v>0</v>
      </c>
      <c r="N25" s="16"/>
      <c r="O25" s="18">
        <v>0</v>
      </c>
      <c r="P25" s="16"/>
      <c r="Q25" s="27">
        <f>SUM(G25:O25)</f>
        <v>630</v>
      </c>
      <c r="R25" s="31"/>
      <c r="S25" s="27">
        <f>C25+E25-Q25</f>
        <v>-630</v>
      </c>
    </row>
    <row r="26" spans="1:19" ht="15.75">
      <c r="A26" s="12" t="s">
        <v>52</v>
      </c>
      <c r="B26" s="12"/>
      <c r="C26" s="18">
        <f>264535-1</f>
        <v>264534</v>
      </c>
      <c r="D26" s="16"/>
      <c r="E26" s="18">
        <v>0</v>
      </c>
      <c r="F26" s="16"/>
      <c r="G26" s="18">
        <v>231385</v>
      </c>
      <c r="H26" s="16"/>
      <c r="I26" s="18">
        <f>80343+1</f>
        <v>80344</v>
      </c>
      <c r="J26" s="16"/>
      <c r="K26" s="18">
        <v>90055</v>
      </c>
      <c r="L26" s="16"/>
      <c r="M26" s="18">
        <v>0</v>
      </c>
      <c r="N26" s="16"/>
      <c r="O26" s="18">
        <v>8523</v>
      </c>
      <c r="P26" s="16"/>
      <c r="Q26" s="27">
        <f>SUM(G26:O26)</f>
        <v>410307</v>
      </c>
      <c r="R26" s="31"/>
      <c r="S26" s="27">
        <f>C26+E26-Q26</f>
        <v>-145773</v>
      </c>
    </row>
    <row r="27" spans="1:19" ht="15.75">
      <c r="A27" s="12" t="s">
        <v>53</v>
      </c>
      <c r="B27" s="12"/>
      <c r="C27" s="1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7"/>
      <c r="R27" s="31"/>
      <c r="S27" s="27"/>
    </row>
    <row r="28" spans="1:19" ht="15.75">
      <c r="A28" s="12" t="s">
        <v>54</v>
      </c>
      <c r="B28" s="12"/>
      <c r="C28" s="16">
        <v>3786</v>
      </c>
      <c r="D28" s="16"/>
      <c r="E28" s="16">
        <v>260638</v>
      </c>
      <c r="F28" s="16"/>
      <c r="G28" s="16">
        <v>2842</v>
      </c>
      <c r="H28" s="16"/>
      <c r="I28" s="16">
        <v>0</v>
      </c>
      <c r="J28" s="16"/>
      <c r="K28" s="16">
        <v>385778</v>
      </c>
      <c r="L28" s="16"/>
      <c r="M28" s="16"/>
      <c r="N28" s="16"/>
      <c r="O28" s="16"/>
      <c r="P28" s="16"/>
      <c r="Q28" s="27">
        <f>SUM(G28:O28)</f>
        <v>388620</v>
      </c>
      <c r="R28" s="14"/>
      <c r="S28" s="27">
        <f>C28+E28-Q28</f>
        <v>-124196</v>
      </c>
    </row>
    <row r="29" spans="1:19" ht="16.5" thickBot="1">
      <c r="A29" s="12" t="s">
        <v>48</v>
      </c>
      <c r="B29" s="12"/>
      <c r="C29" s="33">
        <f>SUM(C21:C28)</f>
        <v>2019220</v>
      </c>
      <c r="D29" s="16"/>
      <c r="E29" s="33">
        <f>SUM(E21:E28)</f>
        <v>8075330</v>
      </c>
      <c r="F29" s="16"/>
      <c r="G29" s="33">
        <f>SUM(G21:G28)</f>
        <v>1307366</v>
      </c>
      <c r="H29" s="16"/>
      <c r="I29" s="33">
        <f>SUM(I21:I28)</f>
        <v>469733</v>
      </c>
      <c r="J29" s="16"/>
      <c r="K29" s="33">
        <f>SUM(K21:K28)</f>
        <v>1827589</v>
      </c>
      <c r="L29" s="16"/>
      <c r="M29" s="33">
        <f>SUM(M21:M28)</f>
        <v>4683613</v>
      </c>
      <c r="N29" s="16"/>
      <c r="O29" s="33">
        <f>SUM(O21:O28)</f>
        <v>33446</v>
      </c>
      <c r="P29" s="16"/>
      <c r="Q29" s="33">
        <f>SUM(Q21:Q28)</f>
        <v>8321747</v>
      </c>
      <c r="R29" s="16"/>
      <c r="S29" s="33">
        <f>SUM(S21:S28)</f>
        <v>1772803</v>
      </c>
    </row>
    <row r="30" spans="1:19" ht="16.5" thickTop="1">
      <c r="A30" s="26"/>
      <c r="B30" s="12"/>
      <c r="C30" s="25"/>
      <c r="D30" s="14"/>
      <c r="E30" s="25"/>
      <c r="F30" s="14"/>
      <c r="G30" s="25"/>
      <c r="H30" s="14"/>
      <c r="I30" s="25"/>
      <c r="J30" s="14"/>
      <c r="K30" s="25"/>
      <c r="L30" s="14"/>
      <c r="M30" s="25"/>
      <c r="N30" s="14"/>
      <c r="O30" s="25"/>
      <c r="P30" s="14"/>
      <c r="Q30" s="25"/>
      <c r="R30" s="14"/>
      <c r="S30" s="25"/>
    </row>
    <row r="31" spans="1:19" ht="15.75">
      <c r="A31" s="26"/>
      <c r="B31" s="12"/>
      <c r="C31" s="25"/>
      <c r="D31" s="14"/>
      <c r="E31" s="25"/>
      <c r="F31" s="14"/>
      <c r="G31" s="25"/>
      <c r="H31" s="14"/>
      <c r="I31" s="25"/>
      <c r="J31" s="14"/>
      <c r="K31" s="25"/>
      <c r="L31" s="14"/>
      <c r="M31" s="25"/>
      <c r="N31" s="14"/>
      <c r="O31" s="25"/>
      <c r="P31" s="14"/>
      <c r="Q31" s="25"/>
      <c r="R31" s="14"/>
      <c r="S31" s="25"/>
    </row>
  </sheetData>
  <sheetProtection/>
  <mergeCells count="6">
    <mergeCell ref="A3:A6"/>
    <mergeCell ref="C3:S3"/>
    <mergeCell ref="C5:S5"/>
    <mergeCell ref="C6:S6"/>
    <mergeCell ref="C9:E9"/>
    <mergeCell ref="G9:Q9"/>
  </mergeCells>
  <conditionalFormatting sqref="A12:S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2018-02-20T20:00:09Z</cp:lastPrinted>
  <dcterms:created xsi:type="dcterms:W3CDTF">2009-06-22T13:37:23Z</dcterms:created>
  <dcterms:modified xsi:type="dcterms:W3CDTF">2018-02-23T21:54:35Z</dcterms:modified>
  <cp:category/>
  <cp:version/>
  <cp:contentType/>
  <cp:contentStatus/>
</cp:coreProperties>
</file>