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2b law" sheetId="1" r:id="rId1"/>
  </sheets>
  <definedNames>
    <definedName name="\P">'c2b law'!#REF!</definedName>
    <definedName name="HEADER">'c2b law'!$A$3:$Q$13</definedName>
    <definedName name="P_1">'c2b law'!$A$14:$Q$56</definedName>
    <definedName name="_xlnm.Print_Area" localSheetId="0">'c2b law'!$A$14:$Q$56</definedName>
    <definedName name="_xlnm.Print_Titles" localSheetId="0">'c2b law'!$1:$14</definedName>
    <definedName name="Print_Titles_MI">'c2b law'!$3:$13</definedName>
  </definedNames>
  <calcPr fullCalcOnLoad="1"/>
</workbook>
</file>

<file path=xl/sharedStrings.xml><?xml version="1.0" encoding="utf-8"?>
<sst xmlns="http://schemas.openxmlformats.org/spreadsheetml/2006/main" count="111" uniqueCount="45">
  <si>
    <t xml:space="preserve"> </t>
  </si>
  <si>
    <t>Source</t>
  </si>
  <si>
    <t>Object</t>
  </si>
  <si>
    <t>Indirect</t>
  </si>
  <si>
    <t>State</t>
  </si>
  <si>
    <t>Federal</t>
  </si>
  <si>
    <t>Private</t>
  </si>
  <si>
    <t>Other</t>
  </si>
  <si>
    <t>Total</t>
  </si>
  <si>
    <t>Services</t>
  </si>
  <si>
    <t>Support</t>
  </si>
  <si>
    <t>Recovered</t>
  </si>
  <si>
    <t xml:space="preserve"> Instruction--</t>
  </si>
  <si>
    <t xml:space="preserve">    --</t>
  </si>
  <si>
    <t/>
  </si>
  <si>
    <t xml:space="preserve"> Scholarships and fellowships </t>
  </si>
  <si>
    <t>Personal</t>
  </si>
  <si>
    <t>Cost</t>
  </si>
  <si>
    <t>Educational and general:</t>
  </si>
  <si>
    <t xml:space="preserve"> Public service--</t>
  </si>
  <si>
    <t xml:space="preserve"> Student services--</t>
  </si>
  <si>
    <t xml:space="preserve"> Institutional support--</t>
  </si>
  <si>
    <t xml:space="preserve">        Total instruction</t>
  </si>
  <si>
    <t xml:space="preserve">        Total public service </t>
  </si>
  <si>
    <t xml:space="preserve">        Total student services </t>
  </si>
  <si>
    <t xml:space="preserve">        Total institutional support</t>
  </si>
  <si>
    <t xml:space="preserve">          Total expenditures</t>
  </si>
  <si>
    <t xml:space="preserve">   General </t>
  </si>
  <si>
    <t xml:space="preserve">   General</t>
  </si>
  <si>
    <t xml:space="preserve">   Mineral law institute </t>
  </si>
  <si>
    <t xml:space="preserve">   Student activities</t>
  </si>
  <si>
    <t xml:space="preserve">   Alumni relations</t>
  </si>
  <si>
    <t xml:space="preserve">   Publications institute</t>
  </si>
  <si>
    <t xml:space="preserve">          Total educational and general expenditures</t>
  </si>
  <si>
    <t>ANALYSIS C-2B</t>
  </si>
  <si>
    <t>Current Restricted Fund Expenditures</t>
  </si>
  <si>
    <t xml:space="preserve">   Louisiana law review</t>
  </si>
  <si>
    <t xml:space="preserve">   Student technology fee projects</t>
  </si>
  <si>
    <t xml:space="preserve"> Academic support--</t>
  </si>
  <si>
    <t xml:space="preserve">   Library</t>
  </si>
  <si>
    <t xml:space="preserve">        Total academic support </t>
  </si>
  <si>
    <t>For the year ended June 30, 2013</t>
  </si>
  <si>
    <t xml:space="preserve"> Research--</t>
  </si>
  <si>
    <t xml:space="preserve">   Center of civil law studies</t>
  </si>
  <si>
    <t xml:space="preserve">        Total research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</si>
</sst>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.000_);_(* \(#,##0.000\);_(* &quot;-&quot;??_);_(@_)"/>
    <numFmt numFmtId="169" formatCode="_(* #,##0.0000_);_(* \(#,##0.0000\);_(* &quot;-&quot;??_);_(@_)"/>
  </numFmts>
  <fonts count="42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8"/>
      <color indexed="12"/>
      <name val="Courier"/>
      <family val="3"/>
    </font>
    <font>
      <u val="single"/>
      <sz val="8"/>
      <color indexed="36"/>
      <name val="Courier"/>
      <family val="3"/>
    </font>
    <font>
      <b/>
      <sz val="9"/>
      <color indexed="20"/>
      <name val="Arial"/>
      <family val="2"/>
    </font>
    <font>
      <sz val="10"/>
      <name val="Goudy Old Style"/>
      <family val="1"/>
    </font>
    <font>
      <sz val="9"/>
      <color indexed="20"/>
      <name val="Arial"/>
      <family val="2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>
        <color theme="1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37" fontId="0" fillId="0" borderId="0">
      <alignment/>
      <protection/>
    </xf>
    <xf numFmtId="37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65" fontId="2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Alignment="1">
      <alignment vertical="center"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2" fillId="0" borderId="0" xfId="42" applyNumberFormat="1" applyFont="1" applyFill="1" applyBorder="1" applyAlignment="1">
      <alignment vertical="center"/>
    </xf>
    <xf numFmtId="165" fontId="5" fillId="0" borderId="0" xfId="42" applyNumberFormat="1" applyFont="1" applyFill="1" applyBorder="1" applyAlignment="1">
      <alignment vertical="center"/>
    </xf>
    <xf numFmtId="165" fontId="6" fillId="0" borderId="0" xfId="42" applyNumberFormat="1" applyFont="1" applyAlignment="1" applyProtection="1">
      <alignment vertical="center"/>
      <protection/>
    </xf>
    <xf numFmtId="165" fontId="6" fillId="0" borderId="10" xfId="42" applyNumberFormat="1" applyFont="1" applyBorder="1" applyAlignment="1" applyProtection="1">
      <alignment horizontal="center" vertical="center"/>
      <protection/>
    </xf>
    <xf numFmtId="165" fontId="6" fillId="0" borderId="10" xfId="42" applyNumberFormat="1" applyFont="1" applyBorder="1" applyAlignment="1" applyProtection="1">
      <alignment vertical="center"/>
      <protection/>
    </xf>
    <xf numFmtId="165" fontId="6" fillId="0" borderId="0" xfId="42" applyNumberFormat="1" applyFont="1" applyAlignment="1" applyProtection="1">
      <alignment horizontal="center" vertical="center"/>
      <protection/>
    </xf>
    <xf numFmtId="165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Alignment="1" applyProtection="1" quotePrefix="1">
      <alignment vertical="center"/>
      <protection/>
    </xf>
    <xf numFmtId="167" fontId="6" fillId="0" borderId="0" xfId="44" applyNumberFormat="1" applyFont="1" applyFill="1" applyAlignment="1" applyProtection="1">
      <alignment vertical="center"/>
      <protection/>
    </xf>
    <xf numFmtId="165" fontId="6" fillId="0" borderId="10" xfId="42" applyNumberFormat="1" applyFont="1" applyFill="1" applyBorder="1" applyAlignment="1" applyProtection="1">
      <alignment vertical="center"/>
      <protection/>
    </xf>
    <xf numFmtId="165" fontId="6" fillId="0" borderId="11" xfId="42" applyNumberFormat="1" applyFont="1" applyFill="1" applyBorder="1" applyAlignment="1" applyProtection="1">
      <alignment vertical="center"/>
      <protection/>
    </xf>
    <xf numFmtId="165" fontId="6" fillId="0" borderId="12" xfId="42" applyNumberFormat="1" applyFont="1" applyFill="1" applyBorder="1" applyAlignment="1" applyProtection="1">
      <alignment vertical="center"/>
      <protection/>
    </xf>
    <xf numFmtId="167" fontId="6" fillId="0" borderId="13" xfId="44" applyNumberFormat="1" applyFont="1" applyFill="1" applyBorder="1" applyAlignment="1" applyProtection="1">
      <alignment vertical="center"/>
      <protection/>
    </xf>
    <xf numFmtId="42" fontId="6" fillId="0" borderId="13" xfId="42" applyNumberFormat="1" applyFont="1" applyFill="1" applyBorder="1" applyAlignment="1" applyProtection="1">
      <alignment vertical="center"/>
      <protection/>
    </xf>
    <xf numFmtId="37" fontId="0" fillId="0" borderId="0" xfId="58">
      <alignment/>
      <protection/>
    </xf>
    <xf numFmtId="165" fontId="5" fillId="0" borderId="0" xfId="42" applyNumberFormat="1" applyFont="1" applyFill="1" applyAlignment="1">
      <alignment vertical="center"/>
    </xf>
    <xf numFmtId="165" fontId="5" fillId="0" borderId="0" xfId="42" applyNumberFormat="1" applyFont="1" applyFill="1" applyBorder="1" applyAlignment="1" applyProtection="1">
      <alignment horizontal="center" vertical="center"/>
      <protection/>
    </xf>
    <xf numFmtId="165" fontId="5" fillId="0" borderId="0" xfId="42" applyNumberFormat="1" applyFont="1" applyFill="1" applyAlignment="1" applyProtection="1">
      <alignment vertical="center"/>
      <protection/>
    </xf>
    <xf numFmtId="37" fontId="5" fillId="0" borderId="0" xfId="58" applyFont="1" applyFill="1" applyBorder="1" applyAlignment="1">
      <alignment vertical="center"/>
      <protection/>
    </xf>
    <xf numFmtId="165" fontId="7" fillId="0" borderId="0" xfId="42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Border="1" applyAlignment="1" applyProtection="1">
      <alignment vertical="center"/>
      <protection/>
    </xf>
    <xf numFmtId="42" fontId="6" fillId="0" borderId="0" xfId="42" applyNumberFormat="1" applyFont="1" applyFill="1" applyBorder="1" applyAlignment="1" applyProtection="1">
      <alignment vertical="center"/>
      <protection/>
    </xf>
    <xf numFmtId="165" fontId="6" fillId="0" borderId="14" xfId="42" applyNumberFormat="1" applyFont="1" applyFill="1" applyBorder="1" applyAlignment="1" applyProtection="1">
      <alignment vertical="center"/>
      <protection/>
    </xf>
    <xf numFmtId="165" fontId="6" fillId="0" borderId="10" xfId="42" applyNumberFormat="1" applyFont="1" applyBorder="1" applyAlignment="1" applyProtection="1">
      <alignment horizontal="center" vertical="center"/>
      <protection/>
    </xf>
    <xf numFmtId="37" fontId="8" fillId="0" borderId="0" xfId="58" applyFont="1" applyFill="1" applyBorder="1" applyAlignment="1">
      <alignment horizontal="center" vertical="center"/>
      <protection/>
    </xf>
    <xf numFmtId="165" fontId="2" fillId="0" borderId="0" xfId="42" applyNumberFormat="1" applyFont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0</xdr:col>
      <xdr:colOff>2543175</xdr:colOff>
      <xdr:row>5</xdr:row>
      <xdr:rowOff>190500</xdr:rowOff>
    </xdr:to>
    <xdr:pic>
      <xdr:nvPicPr>
        <xdr:cNvPr id="1" name="Picture 1" descr="LSULAW_L4cMet.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25431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58"/>
  <sheetViews>
    <sheetView showGridLines="0" tabSelected="1" defaultGridColor="0" zoomScalePageLayoutView="0" colorId="22" workbookViewId="0" topLeftCell="A1">
      <selection activeCell="A8" sqref="A8"/>
    </sheetView>
  </sheetViews>
  <sheetFormatPr defaultColWidth="9.140625" defaultRowHeight="12"/>
  <cols>
    <col min="1" max="1" width="45.140625" style="1" customWidth="1"/>
    <col min="2" max="2" width="1.57421875" style="1" customWidth="1"/>
    <col min="3" max="3" width="9.57421875" style="1" customWidth="1"/>
    <col min="4" max="4" width="1.57421875" style="1" customWidth="1"/>
    <col min="5" max="5" width="8.57421875" style="1" customWidth="1"/>
    <col min="6" max="6" width="1.57421875" style="1" customWidth="1"/>
    <col min="7" max="7" width="10.57421875" style="1" customWidth="1"/>
    <col min="8" max="8" width="1.57421875" style="1" customWidth="1"/>
    <col min="9" max="9" width="10.8515625" style="1" customWidth="1"/>
    <col min="10" max="10" width="1.57421875" style="1" customWidth="1"/>
    <col min="11" max="11" width="13.00390625" style="1" customWidth="1"/>
    <col min="12" max="12" width="1.57421875" style="1" customWidth="1"/>
    <col min="13" max="13" width="10.57421875" style="1" customWidth="1"/>
    <col min="14" max="14" width="1.57421875" style="1" customWidth="1"/>
    <col min="15" max="15" width="10.8515625" style="1" customWidth="1"/>
    <col min="16" max="16" width="1.57421875" style="1" customWidth="1"/>
    <col min="17" max="17" width="10.140625" style="1" customWidth="1"/>
    <col min="18" max="43" width="7.57421875" style="1" customWidth="1"/>
    <col min="44" max="16384" width="9.00390625" style="2" customWidth="1"/>
  </cols>
  <sheetData>
    <row r="1" spans="1:256" s="5" customFormat="1" ht="12">
      <c r="A1" s="2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  <c r="IV1" s="19"/>
    </row>
    <row r="2" spans="1:256" s="6" customFormat="1" ht="10.5" customHeight="1">
      <c r="A2" s="2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</row>
    <row r="3" spans="1:256" s="6" customFormat="1" ht="16.5">
      <c r="A3" s="31"/>
      <c r="B3" s="21"/>
      <c r="C3" s="30" t="s">
        <v>34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spans="1:256" s="6" customFormat="1" ht="8.25" customHeight="1">
      <c r="A4" s="31"/>
      <c r="B4" s="21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s="6" customFormat="1" ht="16.5">
      <c r="A5" s="31"/>
      <c r="B5" s="23"/>
      <c r="C5" s="30" t="s">
        <v>35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s="6" customFormat="1" ht="16.5">
      <c r="A6" s="31"/>
      <c r="B6" s="21"/>
      <c r="C6" s="30" t="s">
        <v>41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256" s="6" customFormat="1" ht="10.5" customHeight="1">
      <c r="A7" s="2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</row>
    <row r="8" spans="1:256" s="5" customFormat="1" ht="12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10" spans="1:17" ht="13.5">
      <c r="A10" s="7"/>
      <c r="B10" s="7"/>
      <c r="C10" s="29" t="s">
        <v>1</v>
      </c>
      <c r="D10" s="29"/>
      <c r="E10" s="29"/>
      <c r="F10" s="29"/>
      <c r="G10" s="29"/>
      <c r="H10" s="29"/>
      <c r="I10" s="29"/>
      <c r="J10" s="7"/>
      <c r="K10" s="7"/>
      <c r="L10" s="7"/>
      <c r="M10" s="9"/>
      <c r="N10" s="9"/>
      <c r="O10" s="8" t="s">
        <v>2</v>
      </c>
      <c r="P10" s="9"/>
      <c r="Q10" s="9"/>
    </row>
    <row r="11" spans="1:17" ht="13.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10" t="s">
        <v>3</v>
      </c>
    </row>
    <row r="12" spans="1:17" ht="13.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10" t="s">
        <v>16</v>
      </c>
      <c r="N12" s="7"/>
      <c r="O12" s="7"/>
      <c r="P12" s="7"/>
      <c r="Q12" s="10" t="s">
        <v>17</v>
      </c>
    </row>
    <row r="13" spans="1:17" ht="13.5">
      <c r="A13" s="7"/>
      <c r="B13" s="7"/>
      <c r="C13" s="8" t="s">
        <v>4</v>
      </c>
      <c r="D13" s="7"/>
      <c r="E13" s="8" t="s">
        <v>5</v>
      </c>
      <c r="F13" s="7"/>
      <c r="G13" s="8" t="s">
        <v>6</v>
      </c>
      <c r="H13" s="7"/>
      <c r="I13" s="8" t="s">
        <v>7</v>
      </c>
      <c r="J13" s="7"/>
      <c r="K13" s="8" t="s">
        <v>8</v>
      </c>
      <c r="L13" s="7"/>
      <c r="M13" s="8" t="s">
        <v>9</v>
      </c>
      <c r="N13" s="7"/>
      <c r="O13" s="8" t="s">
        <v>10</v>
      </c>
      <c r="P13" s="7"/>
      <c r="Q13" s="8" t="s">
        <v>11</v>
      </c>
    </row>
    <row r="14" spans="1:17" ht="13.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43" s="4" customFormat="1" ht="13.5" customHeight="1">
      <c r="A15" s="11" t="s">
        <v>18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:43" s="4" customFormat="1" ht="13.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1:43" s="4" customFormat="1" ht="13.5" customHeight="1">
      <c r="A17" s="11" t="s">
        <v>12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1:43" s="4" customFormat="1" ht="13.5" customHeight="1">
      <c r="A18" s="11" t="s">
        <v>27</v>
      </c>
      <c r="B18" s="12" t="s">
        <v>14</v>
      </c>
      <c r="C18" s="13">
        <v>0</v>
      </c>
      <c r="D18" s="11"/>
      <c r="E18" s="13">
        <v>0</v>
      </c>
      <c r="F18" s="11"/>
      <c r="G18" s="13">
        <v>199799</v>
      </c>
      <c r="H18" s="11"/>
      <c r="I18" s="13">
        <v>35226</v>
      </c>
      <c r="J18" s="11"/>
      <c r="K18" s="27">
        <f>IF(SUM(C18:I18)=SUM(M18:Q18),SUM(C18:I18),SUM(M18:Q18)-SUM(C18:I18))</f>
        <v>235025</v>
      </c>
      <c r="L18" s="11"/>
      <c r="M18" s="13">
        <v>231487</v>
      </c>
      <c r="N18" s="11"/>
      <c r="O18" s="13">
        <v>3538</v>
      </c>
      <c r="P18" s="11"/>
      <c r="Q18" s="13">
        <v>0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</row>
    <row r="19" spans="1:43" s="4" customFormat="1" ht="13.5" customHeight="1">
      <c r="A19" s="11" t="s">
        <v>36</v>
      </c>
      <c r="B19" s="12"/>
      <c r="C19" s="11">
        <v>0</v>
      </c>
      <c r="D19" s="11"/>
      <c r="E19" s="11">
        <v>0</v>
      </c>
      <c r="F19" s="11"/>
      <c r="G19" s="11">
        <v>0</v>
      </c>
      <c r="H19" s="11"/>
      <c r="I19" s="11">
        <v>70802</v>
      </c>
      <c r="J19" s="11"/>
      <c r="K19" s="26">
        <f>IF(SUM(C19:I19)=SUM(M19:Q19),SUM(C19:I19),SUM(M19:Q19)-SUM(C19:I19))</f>
        <v>70802</v>
      </c>
      <c r="L19" s="11"/>
      <c r="M19" s="11">
        <v>35691</v>
      </c>
      <c r="N19" s="11"/>
      <c r="O19" s="11">
        <v>35111</v>
      </c>
      <c r="P19" s="11"/>
      <c r="Q19" s="11">
        <v>0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</row>
    <row r="20" spans="1:43" s="4" customFormat="1" ht="13.5" customHeight="1">
      <c r="A20" s="11" t="s">
        <v>37</v>
      </c>
      <c r="B20" s="12"/>
      <c r="C20" s="11">
        <v>0</v>
      </c>
      <c r="D20" s="11"/>
      <c r="E20" s="11">
        <v>0</v>
      </c>
      <c r="F20" s="11"/>
      <c r="G20" s="11">
        <v>0</v>
      </c>
      <c r="H20" s="11"/>
      <c r="I20" s="11">
        <v>49433</v>
      </c>
      <c r="J20" s="11"/>
      <c r="K20" s="28">
        <f>IF(SUM(C20:I20)=SUM(M20:Q20),SUM(C20:I20),SUM(M20:Q20)-SUM(C20:I20))</f>
        <v>49433</v>
      </c>
      <c r="L20" s="11"/>
      <c r="M20" s="11">
        <v>0</v>
      </c>
      <c r="N20" s="11"/>
      <c r="O20" s="11">
        <v>49433</v>
      </c>
      <c r="P20" s="11"/>
      <c r="Q20" s="11">
        <v>0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spans="1:43" s="4" customFormat="1" ht="13.5" customHeight="1">
      <c r="A21" s="11"/>
      <c r="B21" s="12"/>
      <c r="C21" s="15"/>
      <c r="D21" s="11"/>
      <c r="E21" s="15"/>
      <c r="F21" s="11"/>
      <c r="G21" s="15"/>
      <c r="H21" s="11"/>
      <c r="I21" s="15"/>
      <c r="J21" s="11"/>
      <c r="K21" s="26"/>
      <c r="L21" s="11"/>
      <c r="M21" s="15"/>
      <c r="N21" s="11"/>
      <c r="O21" s="15"/>
      <c r="P21" s="11"/>
      <c r="Q21" s="15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</row>
    <row r="22" spans="1:43" s="4" customFormat="1" ht="13.5" customHeight="1">
      <c r="A22" s="11" t="s">
        <v>22</v>
      </c>
      <c r="B22" s="12" t="s">
        <v>14</v>
      </c>
      <c r="C22" s="14">
        <f>SUM(C18:C18)</f>
        <v>0</v>
      </c>
      <c r="D22" s="11"/>
      <c r="E22" s="14">
        <f>SUM(E18:E18)</f>
        <v>0</v>
      </c>
      <c r="F22" s="11"/>
      <c r="G22" s="14">
        <f>SUM(G18:G18)</f>
        <v>199799</v>
      </c>
      <c r="H22" s="11"/>
      <c r="I22" s="14">
        <f>SUM(I18:I20)</f>
        <v>155461</v>
      </c>
      <c r="J22" s="11"/>
      <c r="K22" s="14">
        <f>IF(SUM(C22:I22)=SUM(M22:Q22),SUM(C22:I22),SUM(M22:Q22)-SUM(C22:I22))</f>
        <v>355260</v>
      </c>
      <c r="L22" s="11"/>
      <c r="M22" s="14">
        <f>SUM(M18:M20)</f>
        <v>267178</v>
      </c>
      <c r="N22" s="11"/>
      <c r="O22" s="14">
        <f>SUM(O18:O20)</f>
        <v>88082</v>
      </c>
      <c r="P22" s="11"/>
      <c r="Q22" s="14">
        <f>SUM(Q18:Q18)</f>
        <v>0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1:43" s="4" customFormat="1" ht="13.5" customHeight="1">
      <c r="A23" s="11"/>
      <c r="B23" s="1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</row>
    <row r="24" spans="1:43" s="4" customFormat="1" ht="13.5" customHeight="1">
      <c r="A24" s="11" t="s">
        <v>42</v>
      </c>
      <c r="B24" s="12" t="s">
        <v>14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</row>
    <row r="25" spans="1:43" s="4" customFormat="1" ht="13.5" customHeight="1">
      <c r="A25" s="11" t="s">
        <v>43</v>
      </c>
      <c r="B25" s="12" t="s">
        <v>14</v>
      </c>
      <c r="C25" s="14">
        <v>0</v>
      </c>
      <c r="D25" s="11"/>
      <c r="E25" s="14">
        <v>0</v>
      </c>
      <c r="F25" s="11"/>
      <c r="G25" s="14">
        <v>16298</v>
      </c>
      <c r="H25" s="11"/>
      <c r="I25" s="14">
        <v>0</v>
      </c>
      <c r="J25" s="11"/>
      <c r="K25" s="14">
        <f>IF(SUM(C25:I25)=SUM(M25:Q25),SUM(C25:I25),SUM(M25:Q25)-SUM(C25:I25))</f>
        <v>16298</v>
      </c>
      <c r="L25" s="11"/>
      <c r="M25" s="14">
        <v>12500</v>
      </c>
      <c r="N25" s="11"/>
      <c r="O25" s="14">
        <v>3798</v>
      </c>
      <c r="P25" s="11"/>
      <c r="Q25" s="14">
        <v>0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</row>
    <row r="26" spans="1:43" s="4" customFormat="1" ht="13.5" customHeight="1">
      <c r="A26" s="11"/>
      <c r="B26" s="12"/>
      <c r="C26" s="16"/>
      <c r="D26" s="16"/>
      <c r="E26" s="16"/>
      <c r="F26" s="16"/>
      <c r="G26" s="16"/>
      <c r="H26" s="16"/>
      <c r="I26" s="16"/>
      <c r="J26" s="16"/>
      <c r="K26" s="11"/>
      <c r="L26" s="16"/>
      <c r="M26" s="16"/>
      <c r="N26" s="16"/>
      <c r="O26" s="16"/>
      <c r="P26" s="16"/>
      <c r="Q26" s="16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</row>
    <row r="27" spans="1:43" s="4" customFormat="1" ht="13.5" customHeight="1">
      <c r="A27" s="11" t="s">
        <v>44</v>
      </c>
      <c r="B27" s="12" t="s">
        <v>14</v>
      </c>
      <c r="C27" s="14">
        <f>SUM(C25:C25)</f>
        <v>0</v>
      </c>
      <c r="D27" s="11"/>
      <c r="E27" s="14">
        <f>SUM(E25:E25)</f>
        <v>0</v>
      </c>
      <c r="F27" s="11"/>
      <c r="G27" s="14">
        <f>SUM(G25:G25)</f>
        <v>16298</v>
      </c>
      <c r="H27" s="11"/>
      <c r="I27" s="14">
        <f>SUM(I25:I25)</f>
        <v>0</v>
      </c>
      <c r="J27" s="11"/>
      <c r="K27" s="14">
        <f>IF(SUM(C27:I27)=SUM(M27:Q27),SUM(C27:I27),SUM(M27:Q27)-SUM(C27:I27))</f>
        <v>16298</v>
      </c>
      <c r="L27" s="11"/>
      <c r="M27" s="14">
        <f>SUM(M25:M25)</f>
        <v>12500</v>
      </c>
      <c r="N27" s="11"/>
      <c r="O27" s="14">
        <f>SUM(O25:O25)</f>
        <v>3798</v>
      </c>
      <c r="P27" s="11"/>
      <c r="Q27" s="14">
        <f>SUM(Q25:Q25)</f>
        <v>0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1:43" s="4" customFormat="1" ht="13.5" customHeight="1">
      <c r="A28" s="11"/>
      <c r="B28" s="12"/>
      <c r="C28" s="26"/>
      <c r="D28" s="11"/>
      <c r="E28" s="26"/>
      <c r="F28" s="11"/>
      <c r="G28" s="26"/>
      <c r="H28" s="11"/>
      <c r="I28" s="26"/>
      <c r="J28" s="11"/>
      <c r="K28" s="26"/>
      <c r="L28" s="11"/>
      <c r="M28" s="26"/>
      <c r="N28" s="11"/>
      <c r="O28" s="26"/>
      <c r="P28" s="11"/>
      <c r="Q28" s="26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43" s="4" customFormat="1" ht="13.5" customHeight="1">
      <c r="A29" s="11" t="s">
        <v>19</v>
      </c>
      <c r="B29" s="12" t="s">
        <v>14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1:43" s="4" customFormat="1" ht="13.5" customHeight="1">
      <c r="A30" s="11" t="s">
        <v>28</v>
      </c>
      <c r="B30" s="12"/>
      <c r="C30" s="11">
        <v>0</v>
      </c>
      <c r="D30" s="11"/>
      <c r="E30" s="11">
        <v>0</v>
      </c>
      <c r="F30" s="11"/>
      <c r="G30" s="11">
        <v>1517</v>
      </c>
      <c r="H30" s="11"/>
      <c r="I30" s="11">
        <v>0</v>
      </c>
      <c r="J30" s="11"/>
      <c r="K30" s="11">
        <f>IF(SUM(C30:I30)=SUM(M30:Q30),SUM(C30:I30),SUM(M30:Q30)-SUM(C30:I30))</f>
        <v>1517</v>
      </c>
      <c r="L30" s="11"/>
      <c r="M30" s="11">
        <v>510</v>
      </c>
      <c r="N30" s="11"/>
      <c r="O30" s="11">
        <v>1007</v>
      </c>
      <c r="P30" s="11"/>
      <c r="Q30" s="11">
        <v>0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1:43" s="4" customFormat="1" ht="13.5" customHeight="1">
      <c r="A31" s="11" t="s">
        <v>29</v>
      </c>
      <c r="B31" s="12" t="s">
        <v>14</v>
      </c>
      <c r="C31" s="14">
        <v>0</v>
      </c>
      <c r="D31" s="11"/>
      <c r="E31" s="14">
        <v>0</v>
      </c>
      <c r="F31" s="11"/>
      <c r="G31" s="14">
        <v>20712</v>
      </c>
      <c r="H31" s="11"/>
      <c r="I31" s="14">
        <v>1184</v>
      </c>
      <c r="J31" s="11"/>
      <c r="K31" s="14">
        <f>IF(SUM(C31:I31)=SUM(M31:Q31),SUM(C31:I31),SUM(M31:Q31)-SUM(C31:I31))</f>
        <v>21896</v>
      </c>
      <c r="L31" s="11"/>
      <c r="M31" s="14">
        <v>20400</v>
      </c>
      <c r="N31" s="11"/>
      <c r="O31" s="14">
        <f>-1+1497</f>
        <v>1496</v>
      </c>
      <c r="P31" s="11"/>
      <c r="Q31" s="14">
        <v>0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1:43" s="4" customFormat="1" ht="13.5" customHeight="1">
      <c r="A32" s="11"/>
      <c r="B32" s="12"/>
      <c r="C32" s="16"/>
      <c r="D32" s="16"/>
      <c r="E32" s="16"/>
      <c r="F32" s="16"/>
      <c r="G32" s="16"/>
      <c r="H32" s="16"/>
      <c r="I32" s="16"/>
      <c r="J32" s="16"/>
      <c r="K32" s="11"/>
      <c r="L32" s="16"/>
      <c r="M32" s="16"/>
      <c r="N32" s="16"/>
      <c r="O32" s="16"/>
      <c r="P32" s="16"/>
      <c r="Q32" s="16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1:43" s="4" customFormat="1" ht="13.5" customHeight="1">
      <c r="A33" s="11" t="s">
        <v>23</v>
      </c>
      <c r="B33" s="12" t="s">
        <v>14</v>
      </c>
      <c r="C33" s="14">
        <f>SUM(C30:C31)</f>
        <v>0</v>
      </c>
      <c r="D33" s="11"/>
      <c r="E33" s="14">
        <f>SUM(E30:E31)</f>
        <v>0</v>
      </c>
      <c r="F33" s="11"/>
      <c r="G33" s="14">
        <f>SUM(G30:G31)</f>
        <v>22229</v>
      </c>
      <c r="H33" s="11"/>
      <c r="I33" s="14">
        <f>SUM(I30:I31)</f>
        <v>1184</v>
      </c>
      <c r="J33" s="11"/>
      <c r="K33" s="14">
        <f>IF(SUM(C33:I33)=SUM(M33:Q33),SUM(C33:I33),SUM(M33:Q33)-SUM(C33:I33))</f>
        <v>23413</v>
      </c>
      <c r="L33" s="11"/>
      <c r="M33" s="14">
        <f>SUM(M30:M31)</f>
        <v>20910</v>
      </c>
      <c r="N33" s="11"/>
      <c r="O33" s="14">
        <f>SUM(O30:O31)</f>
        <v>2503</v>
      </c>
      <c r="P33" s="11"/>
      <c r="Q33" s="14">
        <f>SUM(Q30:Q31)</f>
        <v>0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1:43" s="4" customFormat="1" ht="13.5" customHeight="1">
      <c r="A34" s="11"/>
      <c r="B34" s="12"/>
      <c r="C34" s="26"/>
      <c r="D34" s="11"/>
      <c r="E34" s="26"/>
      <c r="F34" s="11"/>
      <c r="G34" s="26"/>
      <c r="H34" s="11"/>
      <c r="I34" s="26"/>
      <c r="J34" s="11"/>
      <c r="K34" s="26"/>
      <c r="L34" s="11"/>
      <c r="M34" s="26"/>
      <c r="N34" s="11"/>
      <c r="O34" s="26"/>
      <c r="P34" s="11"/>
      <c r="Q34" s="26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1:43" s="4" customFormat="1" ht="13.5" customHeight="1">
      <c r="A35" s="11" t="s">
        <v>38</v>
      </c>
      <c r="B35" s="12" t="s">
        <v>14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</row>
    <row r="36" spans="1:43" s="4" customFormat="1" ht="13.5" customHeight="1">
      <c r="A36" s="11" t="s">
        <v>39</v>
      </c>
      <c r="B36" s="12" t="s">
        <v>14</v>
      </c>
      <c r="C36" s="14">
        <v>0</v>
      </c>
      <c r="D36" s="11"/>
      <c r="E36" s="14">
        <v>0</v>
      </c>
      <c r="F36" s="11"/>
      <c r="G36" s="14">
        <v>4986</v>
      </c>
      <c r="H36" s="11"/>
      <c r="I36" s="14">
        <v>0</v>
      </c>
      <c r="J36" s="11"/>
      <c r="K36" s="14">
        <f>IF(SUM(C36:I36)=SUM(M36:Q36),SUM(C36:I36),SUM(M36:Q36)-SUM(C36:I36))</f>
        <v>4986</v>
      </c>
      <c r="L36" s="11" t="s">
        <v>0</v>
      </c>
      <c r="M36" s="14">
        <v>0</v>
      </c>
      <c r="N36" s="11"/>
      <c r="O36" s="14">
        <v>4986</v>
      </c>
      <c r="P36" s="11"/>
      <c r="Q36" s="14">
        <v>0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</row>
    <row r="37" spans="1:43" s="4" customFormat="1" ht="13.5" customHeight="1">
      <c r="A37" s="11"/>
      <c r="B37" s="12"/>
      <c r="C37" s="16"/>
      <c r="D37" s="16"/>
      <c r="E37" s="16"/>
      <c r="F37" s="16"/>
      <c r="G37" s="16"/>
      <c r="H37" s="16"/>
      <c r="I37" s="16"/>
      <c r="J37" s="16"/>
      <c r="K37" s="11"/>
      <c r="L37" s="16"/>
      <c r="M37" s="16"/>
      <c r="N37" s="16"/>
      <c r="O37" s="16"/>
      <c r="P37" s="16"/>
      <c r="Q37" s="16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</row>
    <row r="38" spans="1:43" s="4" customFormat="1" ht="13.5" customHeight="1">
      <c r="A38" s="11" t="s">
        <v>40</v>
      </c>
      <c r="B38" s="12" t="s">
        <v>14</v>
      </c>
      <c r="C38" s="14">
        <f>SUM(C36:C36)</f>
        <v>0</v>
      </c>
      <c r="D38" s="11"/>
      <c r="E38" s="14">
        <f>SUM(E36:E36)</f>
        <v>0</v>
      </c>
      <c r="F38" s="11"/>
      <c r="G38" s="14">
        <f>SUM(G36:G36)</f>
        <v>4986</v>
      </c>
      <c r="H38" s="11"/>
      <c r="I38" s="14">
        <f>SUM(I36:I36)</f>
        <v>0</v>
      </c>
      <c r="J38" s="11"/>
      <c r="K38" s="14">
        <f>IF(SUM(C38:I38)=SUM(M38:Q38),SUM(C38:I38),SUM(M38:Q38)-SUM(C38:I38))</f>
        <v>4986</v>
      </c>
      <c r="L38" s="11"/>
      <c r="M38" s="14">
        <f>SUM(M36:M36)</f>
        <v>0</v>
      </c>
      <c r="N38" s="11"/>
      <c r="O38" s="14">
        <f>SUM(O36:O36)</f>
        <v>4986</v>
      </c>
      <c r="P38" s="11"/>
      <c r="Q38" s="14">
        <f>SUM(Q36:Q36)</f>
        <v>0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</row>
    <row r="39" spans="1:43" s="4" customFormat="1" ht="13.5" customHeight="1">
      <c r="A39" s="11"/>
      <c r="B39" s="12" t="s">
        <v>14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</row>
    <row r="40" spans="1:43" s="4" customFormat="1" ht="13.5" customHeight="1">
      <c r="A40" s="11" t="s">
        <v>20</v>
      </c>
      <c r="B40" s="12" t="s">
        <v>14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</row>
    <row r="41" spans="1:43" s="4" customFormat="1" ht="13.5" customHeight="1">
      <c r="A41" s="11" t="s">
        <v>30</v>
      </c>
      <c r="B41" s="12" t="s">
        <v>14</v>
      </c>
      <c r="C41" s="14">
        <v>0</v>
      </c>
      <c r="D41" s="11"/>
      <c r="E41" s="14">
        <v>0</v>
      </c>
      <c r="F41" s="11"/>
      <c r="G41" s="14">
        <v>0</v>
      </c>
      <c r="H41" s="11"/>
      <c r="I41" s="14">
        <v>45451</v>
      </c>
      <c r="J41" s="11"/>
      <c r="K41" s="14">
        <f>IF(SUM(C41:I41)=SUM(M41:Q41),SUM(C41:I41),SUM(M41:Q41)-SUM(C41:I41))</f>
        <v>45451</v>
      </c>
      <c r="L41" s="11" t="s">
        <v>0</v>
      </c>
      <c r="M41" s="14">
        <v>5500</v>
      </c>
      <c r="N41" s="11"/>
      <c r="O41" s="14">
        <v>39951</v>
      </c>
      <c r="P41" s="11"/>
      <c r="Q41" s="14">
        <v>0</v>
      </c>
      <c r="R41" s="3" t="s">
        <v>14</v>
      </c>
      <c r="S41" s="3" t="s">
        <v>14</v>
      </c>
      <c r="T41" s="3" t="s">
        <v>14</v>
      </c>
      <c r="U41" s="3" t="s">
        <v>14</v>
      </c>
      <c r="V41" s="3" t="s">
        <v>14</v>
      </c>
      <c r="W41" s="3" t="s">
        <v>14</v>
      </c>
      <c r="X41" s="3" t="s">
        <v>14</v>
      </c>
      <c r="Y41" s="3" t="s">
        <v>14</v>
      </c>
      <c r="Z41" s="3" t="s">
        <v>14</v>
      </c>
      <c r="AA41" s="3" t="s">
        <v>14</v>
      </c>
      <c r="AB41" s="3" t="s">
        <v>14</v>
      </c>
      <c r="AC41" s="3" t="s">
        <v>14</v>
      </c>
      <c r="AD41" s="3" t="s">
        <v>14</v>
      </c>
      <c r="AE41" s="3" t="s">
        <v>14</v>
      </c>
      <c r="AF41" s="3" t="s">
        <v>14</v>
      </c>
      <c r="AG41" s="3" t="s">
        <v>14</v>
      </c>
      <c r="AH41" s="3" t="s">
        <v>14</v>
      </c>
      <c r="AI41" s="3" t="s">
        <v>14</v>
      </c>
      <c r="AJ41" s="3" t="s">
        <v>14</v>
      </c>
      <c r="AK41" s="3" t="s">
        <v>14</v>
      </c>
      <c r="AL41" s="3" t="s">
        <v>14</v>
      </c>
      <c r="AM41" s="3" t="s">
        <v>14</v>
      </c>
      <c r="AN41" s="3" t="s">
        <v>14</v>
      </c>
      <c r="AO41" s="3" t="s">
        <v>14</v>
      </c>
      <c r="AP41" s="3" t="s">
        <v>14</v>
      </c>
      <c r="AQ41" s="3" t="s">
        <v>14</v>
      </c>
    </row>
    <row r="42" spans="1:43" s="4" customFormat="1" ht="13.5" customHeight="1">
      <c r="A42" s="11"/>
      <c r="B42" s="12"/>
      <c r="C42" s="16"/>
      <c r="D42" s="16"/>
      <c r="E42" s="16"/>
      <c r="F42" s="16"/>
      <c r="G42" s="16"/>
      <c r="H42" s="16"/>
      <c r="I42" s="16"/>
      <c r="J42" s="16"/>
      <c r="K42" s="11"/>
      <c r="L42" s="16"/>
      <c r="M42" s="16"/>
      <c r="N42" s="16"/>
      <c r="O42" s="16"/>
      <c r="P42" s="16"/>
      <c r="Q42" s="16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</row>
    <row r="43" spans="1:43" s="4" customFormat="1" ht="13.5" customHeight="1">
      <c r="A43" s="11" t="s">
        <v>24</v>
      </c>
      <c r="B43" s="12" t="s">
        <v>14</v>
      </c>
      <c r="C43" s="14">
        <f>SUM(C41:C41)</f>
        <v>0</v>
      </c>
      <c r="D43" s="11"/>
      <c r="E43" s="14">
        <f>SUM(E41:E41)</f>
        <v>0</v>
      </c>
      <c r="F43" s="11"/>
      <c r="G43" s="14">
        <f>SUM(G41:G41)</f>
        <v>0</v>
      </c>
      <c r="H43" s="11"/>
      <c r="I43" s="14">
        <f>SUM(I41:I41)</f>
        <v>45451</v>
      </c>
      <c r="J43" s="11"/>
      <c r="K43" s="14">
        <f>IF(SUM(C43:I43)=SUM(M43:Q43),SUM(C43:I43),SUM(M43:Q43)-SUM(C43:I43))</f>
        <v>45451</v>
      </c>
      <c r="L43" s="11"/>
      <c r="M43" s="14">
        <f>SUM(M41:M41)</f>
        <v>5500</v>
      </c>
      <c r="N43" s="11"/>
      <c r="O43" s="14">
        <f>SUM(O41:O41)</f>
        <v>39951</v>
      </c>
      <c r="P43" s="11"/>
      <c r="Q43" s="14">
        <f>SUM(Q41:Q41)</f>
        <v>0</v>
      </c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</row>
    <row r="44" spans="1:43" s="4" customFormat="1" ht="13.5" customHeight="1">
      <c r="A44" s="11"/>
      <c r="B44" s="12" t="s">
        <v>14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</row>
    <row r="45" spans="1:43" s="4" customFormat="1" ht="13.5" customHeight="1">
      <c r="A45" s="11" t="s">
        <v>21</v>
      </c>
      <c r="B45" s="12" t="s">
        <v>14</v>
      </c>
      <c r="C45" s="11" t="s">
        <v>14</v>
      </c>
      <c r="D45" s="11"/>
      <c r="E45" s="11" t="s">
        <v>14</v>
      </c>
      <c r="F45" s="11" t="s">
        <v>14</v>
      </c>
      <c r="G45" s="11" t="s">
        <v>14</v>
      </c>
      <c r="H45" s="11" t="s">
        <v>14</v>
      </c>
      <c r="I45" s="11" t="s">
        <v>14</v>
      </c>
      <c r="J45" s="11" t="s">
        <v>14</v>
      </c>
      <c r="K45" s="11"/>
      <c r="L45" s="11" t="s">
        <v>14</v>
      </c>
      <c r="M45" s="11" t="s">
        <v>14</v>
      </c>
      <c r="N45" s="11" t="s">
        <v>14</v>
      </c>
      <c r="O45" s="11" t="s">
        <v>14</v>
      </c>
      <c r="P45" s="11" t="s">
        <v>14</v>
      </c>
      <c r="Q45" s="11" t="s">
        <v>14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</row>
    <row r="46" spans="1:43" s="4" customFormat="1" ht="13.5" customHeight="1">
      <c r="A46" s="11" t="s">
        <v>31</v>
      </c>
      <c r="B46" s="12"/>
      <c r="C46" s="11">
        <v>0</v>
      </c>
      <c r="D46" s="11"/>
      <c r="E46" s="11">
        <v>0</v>
      </c>
      <c r="F46" s="11"/>
      <c r="G46" s="11">
        <v>97555</v>
      </c>
      <c r="H46" s="11"/>
      <c r="I46" s="11">
        <v>0</v>
      </c>
      <c r="J46" s="11"/>
      <c r="K46" s="11">
        <f>IF(SUM(C46:I46)=SUM(M46:Q46),SUM(C46:I46),SUM(M46:Q46)-SUM(C46:I46))</f>
        <v>97555</v>
      </c>
      <c r="L46" s="11"/>
      <c r="M46" s="11">
        <v>97555</v>
      </c>
      <c r="N46" s="11"/>
      <c r="O46" s="11">
        <v>0</v>
      </c>
      <c r="P46" s="11"/>
      <c r="Q46" s="11">
        <v>0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</row>
    <row r="47" spans="1:43" s="4" customFormat="1" ht="13.5" customHeight="1">
      <c r="A47" s="11" t="s">
        <v>27</v>
      </c>
      <c r="B47" s="12" t="s">
        <v>14</v>
      </c>
      <c r="C47" s="11">
        <v>0</v>
      </c>
      <c r="D47" s="11"/>
      <c r="E47" s="11">
        <v>0</v>
      </c>
      <c r="F47" s="11"/>
      <c r="G47" s="11">
        <v>35611</v>
      </c>
      <c r="H47" s="11"/>
      <c r="I47" s="11">
        <v>0</v>
      </c>
      <c r="J47" s="11" t="s">
        <v>13</v>
      </c>
      <c r="K47" s="11">
        <f>IF(SUM(C47:I47)=SUM(M47:Q47),SUM(C47:I47),SUM(M47:Q47)-SUM(C47:I47))</f>
        <v>35611</v>
      </c>
      <c r="L47" s="11" t="s">
        <v>13</v>
      </c>
      <c r="M47" s="11">
        <v>30340</v>
      </c>
      <c r="N47" s="11"/>
      <c r="O47" s="11">
        <f>1+5270</f>
        <v>5271</v>
      </c>
      <c r="P47" s="11"/>
      <c r="Q47" s="11">
        <v>0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</row>
    <row r="48" spans="1:43" s="4" customFormat="1" ht="13.5" customHeight="1">
      <c r="A48" s="11" t="s">
        <v>32</v>
      </c>
      <c r="B48" s="12" t="s">
        <v>14</v>
      </c>
      <c r="C48" s="14">
        <v>0</v>
      </c>
      <c r="D48" s="11"/>
      <c r="E48" s="14">
        <v>0</v>
      </c>
      <c r="F48" s="11"/>
      <c r="G48" s="14">
        <v>0</v>
      </c>
      <c r="H48" s="11"/>
      <c r="I48" s="14">
        <v>214312</v>
      </c>
      <c r="J48" s="11"/>
      <c r="K48" s="14">
        <f>IF(SUM(C48:I48)=SUM(M48:Q48),SUM(C48:I48),SUM(M48:Q48)-SUM(C48:I48))</f>
        <v>214312</v>
      </c>
      <c r="L48" s="11"/>
      <c r="M48" s="14">
        <v>154254</v>
      </c>
      <c r="N48" s="11"/>
      <c r="O48" s="14">
        <v>60058</v>
      </c>
      <c r="P48" s="11"/>
      <c r="Q48" s="14">
        <v>0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</row>
    <row r="49" spans="1:43" s="4" customFormat="1" ht="13.5" customHeight="1">
      <c r="A49" s="11"/>
      <c r="B49" s="12"/>
      <c r="C49" s="16"/>
      <c r="D49" s="16"/>
      <c r="E49" s="16"/>
      <c r="F49" s="16"/>
      <c r="G49" s="16"/>
      <c r="H49" s="16"/>
      <c r="I49" s="16"/>
      <c r="J49" s="16"/>
      <c r="K49" s="11"/>
      <c r="L49" s="16"/>
      <c r="M49" s="16"/>
      <c r="N49" s="16"/>
      <c r="O49" s="16"/>
      <c r="P49" s="16"/>
      <c r="Q49" s="16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</row>
    <row r="50" spans="1:43" s="4" customFormat="1" ht="13.5" customHeight="1">
      <c r="A50" s="11" t="s">
        <v>25</v>
      </c>
      <c r="B50" s="12" t="s">
        <v>14</v>
      </c>
      <c r="C50" s="14">
        <f>SUM(C46:C48)</f>
        <v>0</v>
      </c>
      <c r="D50" s="11"/>
      <c r="E50" s="14">
        <f>SUM(E46:E48)</f>
        <v>0</v>
      </c>
      <c r="F50" s="11"/>
      <c r="G50" s="14">
        <f>SUM(G46:G48)</f>
        <v>133166</v>
      </c>
      <c r="H50" s="11"/>
      <c r="I50" s="14">
        <f>SUM(I46:I48)</f>
        <v>214312</v>
      </c>
      <c r="J50" s="11"/>
      <c r="K50" s="14">
        <f>IF(SUM(C50:I50)=SUM(M50:Q50),SUM(C50:I50),SUM(M50:Q50)-SUM(C50:I50))</f>
        <v>347478</v>
      </c>
      <c r="L50" s="11"/>
      <c r="M50" s="14">
        <f>SUM(M46:M48)</f>
        <v>282149</v>
      </c>
      <c r="N50" s="11"/>
      <c r="O50" s="14">
        <f>SUM(O46:O48)</f>
        <v>65329</v>
      </c>
      <c r="P50" s="11"/>
      <c r="Q50" s="14">
        <f>SUM(Q46:Q48)</f>
        <v>0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</row>
    <row r="51" spans="1:43" s="4" customFormat="1" ht="13.5" customHeight="1">
      <c r="A51" s="11"/>
      <c r="B51" s="12" t="s">
        <v>14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</row>
    <row r="52" spans="1:43" s="4" customFormat="1" ht="13.5" customHeight="1">
      <c r="A52" s="11" t="s">
        <v>15</v>
      </c>
      <c r="B52" s="12" t="s">
        <v>14</v>
      </c>
      <c r="C52" s="14">
        <v>0</v>
      </c>
      <c r="D52" s="11"/>
      <c r="E52" s="14">
        <v>0</v>
      </c>
      <c r="F52" s="11"/>
      <c r="G52" s="14">
        <v>247300</v>
      </c>
      <c r="H52" s="11"/>
      <c r="I52" s="14">
        <v>28450</v>
      </c>
      <c r="J52" s="11"/>
      <c r="K52" s="14">
        <f>IF(SUM(C52:I52)=SUM(M52:Q52),SUM(C52:I52),SUM(M52:Q52)-SUM(C52:I52))</f>
        <v>275750</v>
      </c>
      <c r="L52" s="11"/>
      <c r="M52" s="14">
        <v>0</v>
      </c>
      <c r="N52" s="11"/>
      <c r="O52" s="14">
        <v>275750</v>
      </c>
      <c r="P52" s="11"/>
      <c r="Q52" s="14">
        <v>0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</row>
    <row r="53" spans="1:43" s="4" customFormat="1" ht="13.5">
      <c r="A53" s="11"/>
      <c r="B53" s="12"/>
      <c r="C53" s="26"/>
      <c r="D53" s="11"/>
      <c r="E53" s="26"/>
      <c r="F53" s="11"/>
      <c r="G53" s="26"/>
      <c r="H53" s="11"/>
      <c r="I53" s="26"/>
      <c r="J53" s="11"/>
      <c r="K53" s="26"/>
      <c r="L53" s="11"/>
      <c r="M53" s="26"/>
      <c r="N53" s="11"/>
      <c r="O53" s="26"/>
      <c r="P53" s="11"/>
      <c r="Q53" s="26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</row>
    <row r="54" spans="1:43" ht="13.5">
      <c r="A54" s="11" t="s">
        <v>33</v>
      </c>
      <c r="B54" s="12" t="s">
        <v>14</v>
      </c>
      <c r="C54" s="14">
        <f>C52+C50+C43+C38+C33+C27+C22</f>
        <v>0</v>
      </c>
      <c r="D54" s="11"/>
      <c r="E54" s="14">
        <f>E52+E50+E43+E38+E33+E27+E22</f>
        <v>0</v>
      </c>
      <c r="F54" s="11"/>
      <c r="G54" s="14">
        <f>G52+G50+G43+G38+G33+G27+G22</f>
        <v>623778</v>
      </c>
      <c r="H54" s="11"/>
      <c r="I54" s="14">
        <f>I52+I50+I43+I38+I33+I27+I22</f>
        <v>444858</v>
      </c>
      <c r="J54" s="11"/>
      <c r="K54" s="14">
        <f>IF(SUM(C54:I54)=SUM(M54:Q54),SUM(C54:I54),SUM(M54:Q54)-SUM(C54:I54))</f>
        <v>1068636</v>
      </c>
      <c r="L54" s="11"/>
      <c r="M54" s="14">
        <f>M52+M50+M43+M38+M33+M27+M22</f>
        <v>588237</v>
      </c>
      <c r="N54" s="11"/>
      <c r="O54" s="14">
        <f>O52+O50+O43+O38+O33+O27+O22</f>
        <v>480399</v>
      </c>
      <c r="P54" s="11"/>
      <c r="Q54" s="14">
        <f>Q52+Q50+Q43+Q38+Q33+Q27+Q22</f>
        <v>0</v>
      </c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</row>
    <row r="55" spans="1:17" ht="13.5">
      <c r="A55" s="11"/>
      <c r="B55" s="12" t="s">
        <v>14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1:17" ht="14.25" thickBot="1">
      <c r="A56" s="11" t="s">
        <v>26</v>
      </c>
      <c r="B56" s="12" t="s">
        <v>14</v>
      </c>
      <c r="C56" s="17">
        <f>+C54</f>
        <v>0</v>
      </c>
      <c r="D56" s="11"/>
      <c r="E56" s="17">
        <f>+E54</f>
        <v>0</v>
      </c>
      <c r="F56" s="11"/>
      <c r="G56" s="17">
        <f>+G54</f>
        <v>623778</v>
      </c>
      <c r="H56" s="11"/>
      <c r="I56" s="17">
        <f>+I54</f>
        <v>444858</v>
      </c>
      <c r="J56" s="11"/>
      <c r="K56" s="18">
        <f>IF(SUM(C56:I56)=SUM(M56:Q56),SUM(C56:I56),SUM(M56:Q56)-SUM(C56:I56))</f>
        <v>1068636</v>
      </c>
      <c r="L56" s="11"/>
      <c r="M56" s="17">
        <f>+M54</f>
        <v>588237</v>
      </c>
      <c r="N56" s="11"/>
      <c r="O56" s="17">
        <f>+O54</f>
        <v>480399</v>
      </c>
      <c r="P56" s="11"/>
      <c r="Q56" s="17">
        <f>+Q54</f>
        <v>0</v>
      </c>
    </row>
    <row r="57" spans="1:17" ht="12.75" thickTop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</sheetData>
  <sheetProtection/>
  <mergeCells count="6">
    <mergeCell ref="C10:I10"/>
    <mergeCell ref="C4:O4"/>
    <mergeCell ref="C6:Q6"/>
    <mergeCell ref="C5:Q5"/>
    <mergeCell ref="C3:Q3"/>
    <mergeCell ref="A3:A6"/>
  </mergeCells>
  <conditionalFormatting sqref="A15:IV34 R35:IV52 A35:Q56">
    <cfRule type="expression" priority="3" dxfId="0" stopIfTrue="1">
      <formula>MOD(ROW(),2)=1</formula>
    </cfRule>
  </conditionalFormatting>
  <printOptions horizontalCentered="1"/>
  <pageMargins left="0.25" right="0.25" top="0.25" bottom="0.75" header="0.3" footer="0.3"/>
  <pageSetup fitToHeight="0" horizontalDpi="600" verticalDpi="600" orientation="landscape" r:id="rId2"/>
  <headerFooter alignWithMargins="0">
    <oddFooter>&amp;R&amp;"Goudy Old Style,Regular"&amp;10Page &amp;P of &amp;N</oddFooter>
  </headerFooter>
  <rowBreaks count="1" manualBreakCount="1">
    <brk id="44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fssadmin</cp:lastModifiedBy>
  <cp:lastPrinted>2013-10-15T15:01:00Z</cp:lastPrinted>
  <dcterms:modified xsi:type="dcterms:W3CDTF">2013-10-15T15:01:05Z</dcterms:modified>
  <cp:category/>
  <cp:version/>
  <cp:contentType/>
  <cp:contentStatus/>
</cp:coreProperties>
</file>