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ag" sheetId="1" r:id="rId1"/>
  </sheets>
  <definedNames>
    <definedName name="\P">'c2b ag'!#REF!</definedName>
    <definedName name="H_1">'c2b ag'!$A$3:$Q$14</definedName>
    <definedName name="PRINT">'c2b ag'!$A$15:$Q$121</definedName>
    <definedName name="_xlnm.Print_Area" localSheetId="0">'c2b ag'!$A$1:$Q$124</definedName>
    <definedName name="Print_Area_MI" localSheetId="0">'c2b ag'!$A$15:$Q$121</definedName>
    <definedName name="_xlnm.Print_Titles" localSheetId="0">'c2b ag'!$1:$14</definedName>
    <definedName name="Print_Titles_MI" localSheetId="0">'c2b ag'!$3:$14</definedName>
  </definedNames>
  <calcPr fullCalcOnLoad="1"/>
</workbook>
</file>

<file path=xl/sharedStrings.xml><?xml version="1.0" encoding="utf-8"?>
<sst xmlns="http://schemas.openxmlformats.org/spreadsheetml/2006/main" count="157" uniqueCount="101">
  <si>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</si>
  <si>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</si>
  <si>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</si>
  <si>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</si>
  <si>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</si>
  <si>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</si>
  <si>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</si>
  <si>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</si>
  <si>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</si>
  <si>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</si>
  <si>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</si>
  <si>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</si>
  <si>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Research--</t>
  </si>
  <si>
    <t/>
  </si>
  <si>
    <t xml:space="preserve"> Scholarships and fellowships</t>
  </si>
  <si>
    <t>Source</t>
  </si>
  <si>
    <t>Educational and general:</t>
  </si>
  <si>
    <t xml:space="preserve"> Public service--</t>
  </si>
  <si>
    <t xml:space="preserve"> Institutional support--</t>
  </si>
  <si>
    <t xml:space="preserve">      Total agricultural research station</t>
  </si>
  <si>
    <t xml:space="preserve"> Academic support--</t>
  </si>
  <si>
    <t xml:space="preserve">        Total research</t>
  </si>
  <si>
    <t xml:space="preserve">        Total public service </t>
  </si>
  <si>
    <t xml:space="preserve">        Total academic support</t>
  </si>
  <si>
    <t xml:space="preserve">        Total institutional support</t>
  </si>
  <si>
    <t xml:space="preserve">   Agricultural research station-</t>
  </si>
  <si>
    <t xml:space="preserve">    Director</t>
  </si>
  <si>
    <t xml:space="preserve">    Agricultural economics and agribusiness</t>
  </si>
  <si>
    <t xml:space="preserve">    Animal science</t>
  </si>
  <si>
    <t xml:space="preserve">    Aquaculture </t>
  </si>
  <si>
    <t xml:space="preserve">    Burden</t>
  </si>
  <si>
    <t xml:space="preserve">    Calhoun </t>
  </si>
  <si>
    <t xml:space="preserve">    Central region administration</t>
  </si>
  <si>
    <t xml:space="preserve">    Central station </t>
  </si>
  <si>
    <t xml:space="preserve">    Dean Lee</t>
  </si>
  <si>
    <t xml:space="preserve">    Entomology</t>
  </si>
  <si>
    <t xml:space="preserve">    Experimental statistics</t>
  </si>
  <si>
    <t xml:space="preserve">    Food science</t>
  </si>
  <si>
    <t xml:space="preserve">    Hammond </t>
  </si>
  <si>
    <t xml:space="preserve">    Hill farm</t>
  </si>
  <si>
    <t xml:space="preserve">    Human ecology </t>
  </si>
  <si>
    <t xml:space="preserve">    Macon Ridge</t>
  </si>
  <si>
    <t xml:space="preserve">    Northeast</t>
  </si>
  <si>
    <t xml:space="preserve">    Pecan</t>
  </si>
  <si>
    <t xml:space="preserve">    Plant pathology </t>
  </si>
  <si>
    <t xml:space="preserve">    Red River</t>
  </si>
  <si>
    <t xml:space="preserve">    Rice</t>
  </si>
  <si>
    <t xml:space="preserve">    Southeast</t>
  </si>
  <si>
    <t xml:space="preserve">    Veterinary science</t>
  </si>
  <si>
    <t xml:space="preserve">    4-H and other youth work</t>
  </si>
  <si>
    <t xml:space="preserve">    1890 college program</t>
  </si>
  <si>
    <t xml:space="preserve">    Callegari center</t>
  </si>
  <si>
    <t xml:space="preserve">    Central region parish offices</t>
  </si>
  <si>
    <t xml:space="preserve">    Director-cooperative extension service</t>
  </si>
  <si>
    <t xml:space="preserve">    Food science 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</si>
  <si>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</si>
  <si>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</si>
  <si>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</si>
  <si>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shows </t>
  </si>
  <si>
    <t xml:space="preserve">    Southeast region administration</t>
  </si>
  <si>
    <t xml:space="preserve">    Southeast region parish offices</t>
  </si>
  <si>
    <t xml:space="preserve">    Southwest region administration</t>
  </si>
  <si>
    <t xml:space="preserve">    Southwest region parish offices</t>
  </si>
  <si>
    <t xml:space="preserve">    Communications</t>
  </si>
  <si>
    <t xml:space="preserve">    Technology transfer </t>
  </si>
  <si>
    <t xml:space="preserve">    Northeast region</t>
  </si>
  <si>
    <t xml:space="preserve">    Northwest region</t>
  </si>
  <si>
    <t xml:space="preserve">    Audubon Sugar Institute</t>
  </si>
  <si>
    <t xml:space="preserve">    Sweet Potato</t>
  </si>
  <si>
    <t xml:space="preserve">    Executive management-Chancellor</t>
  </si>
  <si>
    <t xml:space="preserve">    Executive management-Chancellor 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</si>
  <si>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</si>
  <si>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</si>
  <si>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</si>
  <si>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      Total educational and general expenditures </t>
  </si>
  <si>
    <t xml:space="preserve">          Total expenditures</t>
  </si>
  <si>
    <t xml:space="preserve">    Central regional programs</t>
  </si>
  <si>
    <t xml:space="preserve">    Reproductive biology center</t>
  </si>
  <si>
    <t xml:space="preserve">    Hammond</t>
  </si>
  <si>
    <t xml:space="preserve">    Director of cooperative extension</t>
  </si>
  <si>
    <t xml:space="preserve">    Burden center</t>
  </si>
  <si>
    <t>ANALYSIS C-2B</t>
  </si>
  <si>
    <t>Current Restricted Fund Expenditures</t>
  </si>
  <si>
    <t xml:space="preserve">    Agricultural chemistry</t>
  </si>
  <si>
    <t xml:space="preserve">    Vice chancellor for extension services</t>
  </si>
  <si>
    <t xml:space="preserve">    Central regional administration</t>
  </si>
  <si>
    <t>`</t>
  </si>
  <si>
    <t xml:space="preserve"> Operation and maintenance of plant-</t>
  </si>
  <si>
    <t xml:space="preserve">    General maintenance</t>
  </si>
  <si>
    <t xml:space="preserve">    Allocation from LSU - Library</t>
  </si>
  <si>
    <t xml:space="preserve">    Allocation from LSU</t>
  </si>
  <si>
    <t xml:space="preserve">    Organization development and evaluation</t>
  </si>
  <si>
    <t>For the year ended June 30, 2011</t>
  </si>
  <si>
    <t xml:space="preserve">    Disaster relief</t>
  </si>
  <si>
    <t xml:space="preserve">  Disaster relief</t>
  </si>
  <si>
    <t xml:space="preserve">    Biological and agricultural engineering</t>
  </si>
  <si>
    <t xml:space="preserve">    Iberia</t>
  </si>
  <si>
    <t xml:space="preserve">    Renewable natural resources</t>
  </si>
  <si>
    <t xml:space="preserve">    Sugar</t>
  </si>
  <si>
    <t xml:space="preserve">    Aquaculture</t>
  </si>
  <si>
    <t xml:space="preserve">        Total operation and maintenance of plant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</si>
</sst>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h:mm:ss\ AM/PM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44" fontId="6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167" fontId="6" fillId="0" borderId="15" xfId="42" applyNumberFormat="1" applyFont="1" applyFill="1" applyBorder="1" applyAlignment="1" applyProtection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6" fillId="0" borderId="10" xfId="0" applyFont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57150</xdr:rowOff>
    </xdr:from>
    <xdr:to>
      <xdr:col>0</xdr:col>
      <xdr:colOff>2438400</xdr:colOff>
      <xdr:row>8</xdr:row>
      <xdr:rowOff>9525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194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178"/>
  <sheetViews>
    <sheetView showGridLines="0" tabSelected="1" defaultGridColor="0" zoomScalePageLayoutView="0" colorId="22" workbookViewId="0" topLeftCell="A1">
      <pane ySplit="14" topLeftCell="A15" activePane="bottomLeft" state="frozen"/>
      <selection pane="topLeft" activeCell="A1" sqref="A1"/>
      <selection pane="bottomLeft" activeCell="A12" sqref="A12"/>
    </sheetView>
  </sheetViews>
  <sheetFormatPr defaultColWidth="9.140625" defaultRowHeight="12"/>
  <cols>
    <col min="1" max="1" width="43.57421875" style="3" customWidth="1"/>
    <col min="2" max="2" width="1.57421875" style="3" customWidth="1"/>
    <col min="3" max="3" width="14.57421875" style="3" customWidth="1"/>
    <col min="4" max="4" width="1.57421875" style="3" customWidth="1"/>
    <col min="5" max="5" width="12.8515625" style="3" customWidth="1"/>
    <col min="6" max="6" width="1.57421875" style="3" customWidth="1"/>
    <col min="7" max="7" width="12.8515625" style="3" customWidth="1"/>
    <col min="8" max="8" width="1.57421875" style="3" customWidth="1"/>
    <col min="9" max="9" width="14.00390625" style="3" customWidth="1"/>
    <col min="10" max="10" width="1.57421875" style="3" customWidth="1"/>
    <col min="11" max="11" width="13.57421875" style="3" customWidth="1"/>
    <col min="12" max="12" width="1.57421875" style="3" customWidth="1"/>
    <col min="13" max="13" width="14.28125" style="3" customWidth="1"/>
    <col min="14" max="14" width="1.57421875" style="3" customWidth="1"/>
    <col min="15" max="15" width="13.421875" style="3" customWidth="1"/>
    <col min="16" max="16" width="1.57421875" style="3" customWidth="1"/>
    <col min="17" max="17" width="13.00390625" style="3" customWidth="1"/>
    <col min="18" max="23" width="7.57421875" style="3" customWidth="1"/>
    <col min="24" max="16384" width="9.00390625" style="1" customWidth="1"/>
  </cols>
  <sheetData>
    <row r="1" spans="1:255" ht="12">
      <c r="A1" s="3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4" customFormat="1" ht="10.5" customHeight="1">
      <c r="A2" s="3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4" customFormat="1" ht="16.5">
      <c r="A3" s="38"/>
      <c r="B3" s="9"/>
      <c r="C3" s="39" t="s">
        <v>81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4" customFormat="1" ht="8.25" customHeight="1">
      <c r="A4" s="38"/>
      <c r="B4" s="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4" customFormat="1" ht="16.5">
      <c r="A5" s="38"/>
      <c r="B5" s="10"/>
      <c r="C5" s="39" t="s">
        <v>82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4" customFormat="1" ht="16.5">
      <c r="A6" s="38"/>
      <c r="B6" s="9"/>
      <c r="C6" s="39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2" customFormat="1" ht="10.5" customHeight="1">
      <c r="A7" s="3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2">
      <c r="A8" s="3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7" ht="13.5">
      <c r="A10" s="23"/>
      <c r="B10" s="23"/>
      <c r="C10" s="36" t="s">
        <v>15</v>
      </c>
      <c r="D10" s="37"/>
      <c r="E10" s="37"/>
      <c r="F10" s="37"/>
      <c r="G10" s="37"/>
      <c r="H10" s="37"/>
      <c r="I10" s="37"/>
      <c r="J10" s="23"/>
      <c r="K10" s="23"/>
      <c r="L10" s="23"/>
      <c r="M10" s="25"/>
      <c r="N10" s="25"/>
      <c r="O10" s="24" t="s">
        <v>0</v>
      </c>
      <c r="P10" s="25"/>
      <c r="Q10" s="25"/>
    </row>
    <row r="11" spans="1:17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6" t="s">
        <v>1</v>
      </c>
    </row>
    <row r="12" spans="1:17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6" t="s">
        <v>2</v>
      </c>
      <c r="N12" s="23"/>
      <c r="O12" s="23"/>
      <c r="P12" s="23"/>
      <c r="Q12" s="26" t="s">
        <v>3</v>
      </c>
    </row>
    <row r="13" spans="1:17" ht="13.5">
      <c r="A13" s="23"/>
      <c r="B13" s="23"/>
      <c r="C13" s="24" t="s">
        <v>4</v>
      </c>
      <c r="D13" s="27"/>
      <c r="E13" s="24" t="s">
        <v>5</v>
      </c>
      <c r="F13" s="27"/>
      <c r="G13" s="24" t="s">
        <v>6</v>
      </c>
      <c r="H13" s="27"/>
      <c r="I13" s="24" t="s">
        <v>7</v>
      </c>
      <c r="J13" s="27"/>
      <c r="K13" s="24" t="s">
        <v>8</v>
      </c>
      <c r="L13" s="27"/>
      <c r="M13" s="24" t="s">
        <v>9</v>
      </c>
      <c r="N13" s="27"/>
      <c r="O13" s="24" t="s">
        <v>10</v>
      </c>
      <c r="P13" s="27"/>
      <c r="Q13" s="24" t="s">
        <v>11</v>
      </c>
    </row>
    <row r="14" spans="1:17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3" s="6" customFormat="1" ht="13.5" customHeight="1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5"/>
      <c r="S15" s="5"/>
      <c r="T15" s="5"/>
      <c r="U15" s="5"/>
      <c r="V15" s="5"/>
      <c r="W15" s="5"/>
    </row>
    <row r="16" spans="1:23" s="6" customFormat="1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5"/>
      <c r="S16" s="5"/>
      <c r="T16" s="5"/>
      <c r="U16" s="5"/>
      <c r="V16" s="5"/>
      <c r="W16" s="5"/>
    </row>
    <row r="17" spans="1:23" s="6" customFormat="1" ht="13.5" customHeight="1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5"/>
      <c r="S17" s="5"/>
      <c r="T17" s="5"/>
      <c r="U17" s="5"/>
      <c r="V17" s="5"/>
      <c r="W17" s="5"/>
    </row>
    <row r="18" spans="1:23" s="6" customFormat="1" ht="13.5" customHeight="1">
      <c r="A18" s="16" t="s">
        <v>94</v>
      </c>
      <c r="B18" s="16"/>
      <c r="C18" s="34">
        <v>198368</v>
      </c>
      <c r="D18" s="35"/>
      <c r="E18" s="34">
        <v>0</v>
      </c>
      <c r="F18" s="35"/>
      <c r="G18" s="34">
        <v>0</v>
      </c>
      <c r="H18" s="35"/>
      <c r="I18" s="34">
        <v>0</v>
      </c>
      <c r="J18" s="35"/>
      <c r="K18" s="34">
        <f>IF(SUM(C18:I18)=SUM(M18:Q18),SUM(C18:I18),SUM(M18:Q18)-SUM(C18:I18))</f>
        <v>198368</v>
      </c>
      <c r="L18" s="35"/>
      <c r="M18" s="34">
        <v>226</v>
      </c>
      <c r="N18" s="35"/>
      <c r="O18" s="34">
        <v>196666</v>
      </c>
      <c r="P18" s="35"/>
      <c r="Q18" s="34">
        <v>1476</v>
      </c>
      <c r="R18" s="5"/>
      <c r="S18" s="5"/>
      <c r="T18" s="5"/>
      <c r="U18" s="5"/>
      <c r="V18" s="5"/>
      <c r="W18" s="5"/>
    </row>
    <row r="19" spans="1:23" s="6" customFormat="1" ht="13.5" customHeight="1">
      <c r="A19" s="16" t="s">
        <v>25</v>
      </c>
      <c r="B19" s="1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5"/>
      <c r="S19" s="5"/>
      <c r="T19" s="5"/>
      <c r="U19" s="5"/>
      <c r="V19" s="5"/>
      <c r="W19" s="5"/>
    </row>
    <row r="20" spans="1:23" s="6" customFormat="1" ht="13.5" customHeight="1">
      <c r="A20" s="16" t="s">
        <v>26</v>
      </c>
      <c r="B20" s="17" t="s">
        <v>13</v>
      </c>
      <c r="C20" s="30">
        <v>5180</v>
      </c>
      <c r="D20" s="16"/>
      <c r="E20" s="30">
        <v>0</v>
      </c>
      <c r="F20" s="16"/>
      <c r="G20" s="30">
        <v>68136</v>
      </c>
      <c r="H20" s="16"/>
      <c r="I20" s="30">
        <v>2632093</v>
      </c>
      <c r="J20" s="16"/>
      <c r="K20" s="30">
        <f>IF(SUM(C20:I20)=SUM(M20:Q20),SUM(C20:I20),SUM(M20:Q20)-SUM(C20:I20))</f>
        <v>2705409</v>
      </c>
      <c r="L20" s="16"/>
      <c r="M20" s="30">
        <v>2554130</v>
      </c>
      <c r="N20" s="16"/>
      <c r="O20" s="30">
        <v>150422</v>
      </c>
      <c r="P20" s="16"/>
      <c r="Q20" s="30">
        <v>857</v>
      </c>
      <c r="R20" s="5"/>
      <c r="S20" s="5"/>
      <c r="T20" s="5"/>
      <c r="U20" s="5"/>
      <c r="V20" s="5"/>
      <c r="W20" s="5"/>
    </row>
    <row r="21" spans="1:23" s="6" customFormat="1" ht="13.5" customHeight="1">
      <c r="A21" s="16" t="s">
        <v>83</v>
      </c>
      <c r="B21" s="17"/>
      <c r="C21" s="30">
        <v>77425</v>
      </c>
      <c r="D21" s="16"/>
      <c r="E21" s="30">
        <v>99105</v>
      </c>
      <c r="F21" s="16"/>
      <c r="G21" s="30">
        <v>0</v>
      </c>
      <c r="H21" s="16"/>
      <c r="I21" s="30">
        <v>-100</v>
      </c>
      <c r="J21" s="16"/>
      <c r="K21" s="30">
        <f>IF(SUM(C21:I21)=SUM(M21:Q21),SUM(C21:I21),SUM(M21:Q21)-SUM(C21:I21))</f>
        <v>176430</v>
      </c>
      <c r="L21" s="16"/>
      <c r="M21" s="30">
        <v>80648</v>
      </c>
      <c r="N21" s="16"/>
      <c r="O21" s="30">
        <v>87528</v>
      </c>
      <c r="P21" s="16"/>
      <c r="Q21" s="30">
        <v>8254</v>
      </c>
      <c r="R21" s="5"/>
      <c r="S21" s="5"/>
      <c r="T21" s="5"/>
      <c r="U21" s="5"/>
      <c r="V21" s="5"/>
      <c r="W21" s="5"/>
    </row>
    <row r="22" spans="1:23" s="6" customFormat="1" ht="13.5" customHeight="1">
      <c r="A22" s="16" t="s">
        <v>27</v>
      </c>
      <c r="B22" s="17" t="s">
        <v>13</v>
      </c>
      <c r="C22" s="16">
        <v>61214</v>
      </c>
      <c r="D22" s="16"/>
      <c r="E22" s="16">
        <v>294817</v>
      </c>
      <c r="F22" s="16"/>
      <c r="G22" s="16">
        <v>229044</v>
      </c>
      <c r="H22" s="16"/>
      <c r="I22" s="16">
        <v>182797</v>
      </c>
      <c r="J22" s="16"/>
      <c r="K22" s="16">
        <f>IF(SUM(C22:I22)=SUM(M22:Q22),SUM(C22:I22),SUM(M22:Q22)-SUM(C22:I22))</f>
        <v>767872</v>
      </c>
      <c r="L22" s="16"/>
      <c r="M22" s="16">
        <v>571022</v>
      </c>
      <c r="N22" s="16"/>
      <c r="O22" s="16">
        <v>108638</v>
      </c>
      <c r="P22" s="16"/>
      <c r="Q22" s="16">
        <v>88212</v>
      </c>
      <c r="R22" s="5"/>
      <c r="S22" s="5"/>
      <c r="T22" s="5"/>
      <c r="U22" s="5"/>
      <c r="V22" s="5"/>
      <c r="W22" s="5"/>
    </row>
    <row r="23" spans="1:23" s="6" customFormat="1" ht="13.5" customHeight="1">
      <c r="A23" s="16" t="s">
        <v>28</v>
      </c>
      <c r="B23" s="17" t="s">
        <v>13</v>
      </c>
      <c r="C23" s="16">
        <v>97058</v>
      </c>
      <c r="D23" s="16"/>
      <c r="E23" s="16">
        <v>61236</v>
      </c>
      <c r="F23" s="16"/>
      <c r="G23" s="16">
        <v>221812</v>
      </c>
      <c r="H23" s="16"/>
      <c r="I23" s="16">
        <v>23391</v>
      </c>
      <c r="J23" s="16"/>
      <c r="K23" s="16">
        <f aca="true" t="shared" si="0" ref="K23:K82">IF(SUM(C23:I23)=SUM(M23:Q23),SUM(C23:I23),SUM(M23:Q23)-SUM(C23:I23))</f>
        <v>403497</v>
      </c>
      <c r="L23" s="16"/>
      <c r="M23" s="16">
        <v>236134</v>
      </c>
      <c r="N23" s="16"/>
      <c r="O23" s="16">
        <v>135774</v>
      </c>
      <c r="P23" s="16"/>
      <c r="Q23" s="16">
        <v>31589</v>
      </c>
      <c r="R23" s="5"/>
      <c r="S23" s="5"/>
      <c r="T23" s="5"/>
      <c r="U23" s="5"/>
      <c r="V23" s="5"/>
      <c r="W23" s="5"/>
    </row>
    <row r="24" spans="1:23" s="6" customFormat="1" ht="13.5" customHeight="1">
      <c r="A24" s="16" t="s">
        <v>29</v>
      </c>
      <c r="B24" s="17"/>
      <c r="C24" s="16">
        <v>75225</v>
      </c>
      <c r="D24" s="16"/>
      <c r="E24" s="16">
        <v>1015790</v>
      </c>
      <c r="F24" s="16"/>
      <c r="G24" s="16">
        <v>150943</v>
      </c>
      <c r="H24" s="16"/>
      <c r="I24" s="16">
        <v>79891</v>
      </c>
      <c r="J24" s="16"/>
      <c r="K24" s="16">
        <f t="shared" si="0"/>
        <v>1321849</v>
      </c>
      <c r="L24" s="16"/>
      <c r="M24" s="16">
        <v>434203</v>
      </c>
      <c r="N24" s="16"/>
      <c r="O24" s="16">
        <v>726134</v>
      </c>
      <c r="P24" s="16"/>
      <c r="Q24" s="16">
        <v>161512</v>
      </c>
      <c r="R24" s="5"/>
      <c r="S24" s="5"/>
      <c r="T24" s="5"/>
      <c r="U24" s="5"/>
      <c r="V24" s="5"/>
      <c r="W24" s="5"/>
    </row>
    <row r="25" spans="1:23" s="6" customFormat="1" ht="13.5" customHeight="1">
      <c r="A25" s="16" t="s">
        <v>67</v>
      </c>
      <c r="B25" s="17" t="s">
        <v>13</v>
      </c>
      <c r="C25" s="16">
        <v>0</v>
      </c>
      <c r="D25" s="16"/>
      <c r="E25" s="16">
        <v>391743</v>
      </c>
      <c r="F25" s="16"/>
      <c r="G25" s="16">
        <v>311267</v>
      </c>
      <c r="H25" s="16"/>
      <c r="I25" s="16">
        <v>150772</v>
      </c>
      <c r="J25" s="16"/>
      <c r="K25" s="16">
        <f t="shared" si="0"/>
        <v>853782</v>
      </c>
      <c r="L25" s="16"/>
      <c r="M25" s="16">
        <v>618951</v>
      </c>
      <c r="N25" s="16"/>
      <c r="O25" s="16">
        <v>114700</v>
      </c>
      <c r="P25" s="16"/>
      <c r="Q25" s="16">
        <v>120131</v>
      </c>
      <c r="R25" s="5"/>
      <c r="S25" s="5"/>
      <c r="T25" s="5"/>
      <c r="U25" s="5"/>
      <c r="V25" s="5"/>
      <c r="W25" s="5"/>
    </row>
    <row r="26" spans="1:23" s="6" customFormat="1" ht="13.5" customHeight="1">
      <c r="A26" s="16" t="s">
        <v>95</v>
      </c>
      <c r="B26" s="17"/>
      <c r="C26" s="16">
        <v>101830</v>
      </c>
      <c r="D26" s="16"/>
      <c r="E26" s="16">
        <v>168575</v>
      </c>
      <c r="F26" s="16"/>
      <c r="G26" s="16">
        <v>133749</v>
      </c>
      <c r="H26" s="16"/>
      <c r="I26" s="16">
        <v>80094</v>
      </c>
      <c r="J26" s="16"/>
      <c r="K26" s="16">
        <f t="shared" si="0"/>
        <v>484248</v>
      </c>
      <c r="L26" s="16"/>
      <c r="M26" s="16">
        <v>327244</v>
      </c>
      <c r="N26" s="16"/>
      <c r="O26" s="16">
        <v>111338</v>
      </c>
      <c r="P26" s="16"/>
      <c r="Q26" s="16">
        <v>45666</v>
      </c>
      <c r="R26" s="5"/>
      <c r="S26" s="5"/>
      <c r="T26" s="5"/>
      <c r="U26" s="5"/>
      <c r="V26" s="5"/>
      <c r="W26" s="5"/>
    </row>
    <row r="27" spans="1:23" s="6" customFormat="1" ht="13.5" customHeight="1">
      <c r="A27" s="16" t="s">
        <v>71</v>
      </c>
      <c r="B27" s="17"/>
      <c r="C27" s="16">
        <v>47998</v>
      </c>
      <c r="D27" s="16"/>
      <c r="E27" s="16">
        <v>0</v>
      </c>
      <c r="F27" s="16"/>
      <c r="G27" s="16">
        <v>82106</v>
      </c>
      <c r="H27" s="16"/>
      <c r="I27" s="16">
        <v>0</v>
      </c>
      <c r="J27" s="16"/>
      <c r="K27" s="16">
        <f t="shared" si="0"/>
        <v>130104</v>
      </c>
      <c r="L27" s="16"/>
      <c r="M27" s="16">
        <v>32902</v>
      </c>
      <c r="N27" s="16"/>
      <c r="O27" s="16">
        <v>97202</v>
      </c>
      <c r="P27" s="16"/>
      <c r="Q27" s="16">
        <v>0</v>
      </c>
      <c r="R27" s="5"/>
      <c r="S27" s="5"/>
      <c r="T27" s="5"/>
      <c r="U27" s="5"/>
      <c r="V27" s="5"/>
      <c r="W27" s="5"/>
    </row>
    <row r="28" spans="1:23" s="6" customFormat="1" ht="13.5" customHeight="1">
      <c r="A28" s="16" t="s">
        <v>30</v>
      </c>
      <c r="B28" s="17"/>
      <c r="C28" s="16">
        <v>44840</v>
      </c>
      <c r="D28" s="16"/>
      <c r="E28" s="16">
        <v>0</v>
      </c>
      <c r="F28" s="16"/>
      <c r="G28" s="16">
        <v>104217</v>
      </c>
      <c r="H28" s="16"/>
      <c r="I28" s="16">
        <v>21374</v>
      </c>
      <c r="J28" s="16"/>
      <c r="K28" s="16">
        <f t="shared" si="0"/>
        <v>170431</v>
      </c>
      <c r="L28" s="16"/>
      <c r="M28" s="16">
        <v>111276</v>
      </c>
      <c r="N28" s="16"/>
      <c r="O28" s="16">
        <v>59155</v>
      </c>
      <c r="P28" s="16"/>
      <c r="Q28" s="16">
        <v>0</v>
      </c>
      <c r="R28" s="5"/>
      <c r="S28" s="5"/>
      <c r="T28" s="5"/>
      <c r="U28" s="5"/>
      <c r="V28" s="5"/>
      <c r="W28" s="5"/>
    </row>
    <row r="29" spans="1:23" s="6" customFormat="1" ht="13.5" customHeight="1">
      <c r="A29" s="16" t="s">
        <v>31</v>
      </c>
      <c r="B29" s="17"/>
      <c r="C29" s="16">
        <v>2155</v>
      </c>
      <c r="D29" s="16"/>
      <c r="E29" s="16">
        <v>31806</v>
      </c>
      <c r="F29" s="16"/>
      <c r="G29" s="16">
        <v>11833</v>
      </c>
      <c r="H29" s="16"/>
      <c r="I29" s="16">
        <v>30339</v>
      </c>
      <c r="J29" s="16"/>
      <c r="K29" s="16">
        <f t="shared" si="0"/>
        <v>76133</v>
      </c>
      <c r="L29" s="16"/>
      <c r="M29" s="16">
        <v>57713</v>
      </c>
      <c r="N29" s="16"/>
      <c r="O29" s="16">
        <v>18438</v>
      </c>
      <c r="P29" s="16"/>
      <c r="Q29" s="16">
        <v>-18</v>
      </c>
      <c r="R29" s="5"/>
      <c r="S29" s="5"/>
      <c r="T29" s="5"/>
      <c r="U29" s="5"/>
      <c r="V29" s="5"/>
      <c r="W29" s="5"/>
    </row>
    <row r="30" spans="1:23" s="6" customFormat="1" ht="13.5" customHeight="1">
      <c r="A30" s="16" t="s">
        <v>85</v>
      </c>
      <c r="B30" s="17"/>
      <c r="C30" s="16">
        <v>0</v>
      </c>
      <c r="D30" s="16"/>
      <c r="E30" s="16">
        <v>0</v>
      </c>
      <c r="F30" s="16"/>
      <c r="G30" s="16">
        <v>0</v>
      </c>
      <c r="H30" s="16"/>
      <c r="I30" s="16">
        <v>-39</v>
      </c>
      <c r="J30" s="16"/>
      <c r="K30" s="16">
        <f t="shared" si="0"/>
        <v>-39</v>
      </c>
      <c r="L30" s="16"/>
      <c r="M30" s="16">
        <v>0</v>
      </c>
      <c r="N30" s="16"/>
      <c r="O30" s="16">
        <v>-39</v>
      </c>
      <c r="P30" s="16"/>
      <c r="Q30" s="16">
        <v>0</v>
      </c>
      <c r="R30" s="5"/>
      <c r="S30" s="5"/>
      <c r="T30" s="5"/>
      <c r="U30" s="5"/>
      <c r="V30" s="5"/>
      <c r="W30" s="5"/>
    </row>
    <row r="31" spans="1:23" s="6" customFormat="1" ht="13.5" customHeight="1">
      <c r="A31" s="16" t="s">
        <v>76</v>
      </c>
      <c r="B31" s="17"/>
      <c r="C31" s="16">
        <v>2006</v>
      </c>
      <c r="D31" s="16"/>
      <c r="E31" s="16">
        <v>0</v>
      </c>
      <c r="F31" s="16"/>
      <c r="G31" s="16">
        <v>0</v>
      </c>
      <c r="H31" s="16"/>
      <c r="I31" s="16">
        <v>0</v>
      </c>
      <c r="J31" s="16"/>
      <c r="K31" s="16">
        <f t="shared" si="0"/>
        <v>2006</v>
      </c>
      <c r="L31" s="16"/>
      <c r="M31" s="16">
        <v>0</v>
      </c>
      <c r="N31" s="16"/>
      <c r="O31" s="16">
        <v>2006</v>
      </c>
      <c r="P31" s="16"/>
      <c r="Q31" s="16">
        <v>0</v>
      </c>
      <c r="R31" s="5"/>
      <c r="S31" s="5"/>
      <c r="T31" s="5"/>
      <c r="U31" s="5"/>
      <c r="V31" s="5"/>
      <c r="W31" s="5"/>
    </row>
    <row r="32" spans="1:23" s="6" customFormat="1" ht="13.5" customHeight="1">
      <c r="A32" s="16" t="s">
        <v>33</v>
      </c>
      <c r="B32" s="17" t="s">
        <v>13</v>
      </c>
      <c r="C32" s="16">
        <v>0</v>
      </c>
      <c r="D32" s="16"/>
      <c r="E32" s="16">
        <v>-96</v>
      </c>
      <c r="F32" s="16"/>
      <c r="G32" s="16">
        <v>550</v>
      </c>
      <c r="H32" s="16"/>
      <c r="I32" s="16">
        <v>244</v>
      </c>
      <c r="J32" s="16"/>
      <c r="K32" s="16">
        <f t="shared" si="0"/>
        <v>698</v>
      </c>
      <c r="L32" s="16"/>
      <c r="M32" s="16">
        <v>0</v>
      </c>
      <c r="N32" s="16"/>
      <c r="O32" s="16">
        <v>626</v>
      </c>
      <c r="P32" s="16"/>
      <c r="Q32" s="16">
        <v>72</v>
      </c>
      <c r="R32" s="5"/>
      <c r="S32" s="5"/>
      <c r="T32" s="5"/>
      <c r="U32" s="5"/>
      <c r="V32" s="5"/>
      <c r="W32" s="5"/>
    </row>
    <row r="33" spans="1:23" s="6" customFormat="1" ht="13.5" customHeight="1">
      <c r="A33" s="16" t="s">
        <v>72</v>
      </c>
      <c r="B33" s="17"/>
      <c r="C33" s="16">
        <v>32</v>
      </c>
      <c r="D33" s="16"/>
      <c r="E33" s="16">
        <v>0</v>
      </c>
      <c r="F33" s="16"/>
      <c r="G33" s="16">
        <v>0</v>
      </c>
      <c r="H33" s="16"/>
      <c r="I33" s="16">
        <v>0</v>
      </c>
      <c r="J33" s="16"/>
      <c r="K33" s="16">
        <f t="shared" si="0"/>
        <v>32</v>
      </c>
      <c r="L33" s="16"/>
      <c r="M33" s="16">
        <v>0</v>
      </c>
      <c r="N33" s="16"/>
      <c r="O33" s="16">
        <v>32</v>
      </c>
      <c r="P33" s="16"/>
      <c r="Q33" s="16">
        <v>0</v>
      </c>
      <c r="R33" s="5"/>
      <c r="S33" s="5"/>
      <c r="T33" s="5"/>
      <c r="U33" s="5"/>
      <c r="V33" s="5"/>
      <c r="W33" s="5"/>
    </row>
    <row r="34" spans="1:23" s="6" customFormat="1" ht="13.5" customHeight="1">
      <c r="A34" s="20" t="s">
        <v>34</v>
      </c>
      <c r="B34" s="17" t="s">
        <v>13</v>
      </c>
      <c r="C34" s="16">
        <v>89276</v>
      </c>
      <c r="D34" s="16"/>
      <c r="E34" s="16">
        <v>0</v>
      </c>
      <c r="F34" s="16"/>
      <c r="G34" s="16">
        <v>68313</v>
      </c>
      <c r="H34" s="16"/>
      <c r="I34" s="16">
        <v>125125</v>
      </c>
      <c r="J34" s="16"/>
      <c r="K34" s="16">
        <f t="shared" si="0"/>
        <v>282714</v>
      </c>
      <c r="L34" s="16"/>
      <c r="M34" s="16">
        <v>114598</v>
      </c>
      <c r="N34" s="16"/>
      <c r="O34" s="16">
        <v>165972</v>
      </c>
      <c r="P34" s="16"/>
      <c r="Q34" s="16">
        <v>2144</v>
      </c>
      <c r="R34" s="5"/>
      <c r="S34" s="5"/>
      <c r="T34" s="5"/>
      <c r="U34" s="5"/>
      <c r="V34" s="5"/>
      <c r="W34" s="5"/>
    </row>
    <row r="35" spans="1:23" s="6" customFormat="1" ht="13.5" customHeight="1">
      <c r="A35" s="16" t="s">
        <v>35</v>
      </c>
      <c r="B35" s="17" t="s">
        <v>13</v>
      </c>
      <c r="C35" s="16">
        <v>199434</v>
      </c>
      <c r="D35" s="16"/>
      <c r="E35" s="16">
        <v>925980</v>
      </c>
      <c r="F35" s="16"/>
      <c r="G35" s="16">
        <v>488368</v>
      </c>
      <c r="H35" s="16"/>
      <c r="I35" s="16">
        <v>57730</v>
      </c>
      <c r="J35" s="16"/>
      <c r="K35" s="16">
        <f t="shared" si="0"/>
        <v>1671512</v>
      </c>
      <c r="L35" s="16"/>
      <c r="M35" s="16">
        <v>929616</v>
      </c>
      <c r="N35" s="16"/>
      <c r="O35" s="16">
        <v>528407</v>
      </c>
      <c r="P35" s="16"/>
      <c r="Q35" s="16">
        <v>213489</v>
      </c>
      <c r="R35" s="5"/>
      <c r="S35" s="5"/>
      <c r="T35" s="5"/>
      <c r="U35" s="5"/>
      <c r="V35" s="5"/>
      <c r="W35" s="5"/>
    </row>
    <row r="36" spans="1:23" s="6" customFormat="1" ht="13.5" customHeight="1">
      <c r="A36" s="16" t="s">
        <v>36</v>
      </c>
      <c r="B36" s="17"/>
      <c r="C36" s="16">
        <v>59715</v>
      </c>
      <c r="D36" s="16"/>
      <c r="E36" s="16">
        <v>0</v>
      </c>
      <c r="F36" s="16"/>
      <c r="G36" s="16">
        <v>0</v>
      </c>
      <c r="H36" s="16"/>
      <c r="I36" s="16">
        <v>0</v>
      </c>
      <c r="J36" s="16"/>
      <c r="K36" s="16">
        <f t="shared" si="0"/>
        <v>59715</v>
      </c>
      <c r="L36" s="16"/>
      <c r="M36" s="16">
        <v>47354</v>
      </c>
      <c r="N36" s="16"/>
      <c r="O36" s="16">
        <v>112</v>
      </c>
      <c r="P36" s="16"/>
      <c r="Q36" s="16">
        <v>12249</v>
      </c>
      <c r="R36" s="5"/>
      <c r="S36" s="5"/>
      <c r="T36" s="5"/>
      <c r="U36" s="5"/>
      <c r="V36" s="5"/>
      <c r="W36" s="5"/>
    </row>
    <row r="37" spans="1:23" s="6" customFormat="1" ht="13.5" customHeight="1">
      <c r="A37" s="16" t="s">
        <v>37</v>
      </c>
      <c r="B37" s="17" t="s">
        <v>13</v>
      </c>
      <c r="C37" s="16">
        <v>128243</v>
      </c>
      <c r="D37" s="16"/>
      <c r="E37" s="16">
        <v>126044</v>
      </c>
      <c r="F37" s="16"/>
      <c r="G37" s="16">
        <v>185823</v>
      </c>
      <c r="H37" s="16"/>
      <c r="I37" s="16">
        <v>46500</v>
      </c>
      <c r="J37" s="16"/>
      <c r="K37" s="16">
        <f t="shared" si="0"/>
        <v>486610</v>
      </c>
      <c r="L37" s="16"/>
      <c r="M37" s="16">
        <v>286693</v>
      </c>
      <c r="N37" s="16"/>
      <c r="O37" s="16">
        <v>162226</v>
      </c>
      <c r="P37" s="16"/>
      <c r="Q37" s="16">
        <v>37691</v>
      </c>
      <c r="R37" s="5"/>
      <c r="S37" s="5"/>
      <c r="T37" s="5"/>
      <c r="U37" s="5"/>
      <c r="V37" s="5"/>
      <c r="W37" s="5"/>
    </row>
    <row r="38" spans="1:23" s="6" customFormat="1" ht="13.5" customHeight="1">
      <c r="A38" s="16" t="s">
        <v>38</v>
      </c>
      <c r="B38" s="17"/>
      <c r="C38" s="16">
        <v>105088</v>
      </c>
      <c r="D38" s="16"/>
      <c r="E38" s="16">
        <v>45431</v>
      </c>
      <c r="F38" s="16"/>
      <c r="G38" s="16">
        <v>23721</v>
      </c>
      <c r="H38" s="16"/>
      <c r="I38" s="16">
        <v>2210</v>
      </c>
      <c r="J38" s="16"/>
      <c r="K38" s="16">
        <f t="shared" si="0"/>
        <v>176450</v>
      </c>
      <c r="L38" s="16"/>
      <c r="M38" s="16">
        <v>68573</v>
      </c>
      <c r="N38" s="16"/>
      <c r="O38" s="16">
        <v>97871</v>
      </c>
      <c r="P38" s="16"/>
      <c r="Q38" s="16">
        <v>10006</v>
      </c>
      <c r="R38" s="5"/>
      <c r="S38" s="5"/>
      <c r="T38" s="5"/>
      <c r="U38" s="5"/>
      <c r="V38" s="5"/>
      <c r="W38" s="5"/>
    </row>
    <row r="39" spans="1:23" s="6" customFormat="1" ht="13.5" customHeight="1">
      <c r="A39" s="16" t="s">
        <v>39</v>
      </c>
      <c r="B39" s="17"/>
      <c r="C39" s="16">
        <v>0</v>
      </c>
      <c r="D39" s="16"/>
      <c r="E39" s="16">
        <v>6120</v>
      </c>
      <c r="F39" s="16"/>
      <c r="G39" s="16">
        <v>79444</v>
      </c>
      <c r="H39" s="16"/>
      <c r="I39" s="16">
        <v>36302</v>
      </c>
      <c r="J39" s="16"/>
      <c r="K39" s="16">
        <f t="shared" si="0"/>
        <v>121866</v>
      </c>
      <c r="L39" s="16"/>
      <c r="M39" s="16">
        <v>79983</v>
      </c>
      <c r="N39" s="16"/>
      <c r="O39" s="16">
        <v>35783</v>
      </c>
      <c r="P39" s="16"/>
      <c r="Q39" s="16">
        <v>6100</v>
      </c>
      <c r="R39" s="5"/>
      <c r="S39" s="5"/>
      <c r="T39" s="5"/>
      <c r="U39" s="5"/>
      <c r="V39" s="5"/>
      <c r="W39" s="5"/>
    </row>
    <row r="40" spans="1:23" s="6" customFormat="1" ht="13.5" customHeight="1">
      <c r="A40" s="16" t="s">
        <v>40</v>
      </c>
      <c r="B40" s="17" t="s">
        <v>13</v>
      </c>
      <c r="C40" s="16">
        <v>0</v>
      </c>
      <c r="D40" s="16"/>
      <c r="E40" s="16">
        <v>104588</v>
      </c>
      <c r="F40" s="16"/>
      <c r="G40" s="16">
        <v>73881</v>
      </c>
      <c r="H40" s="16"/>
      <c r="I40" s="16">
        <v>98769</v>
      </c>
      <c r="J40" s="16"/>
      <c r="K40" s="16">
        <f t="shared" si="0"/>
        <v>277238</v>
      </c>
      <c r="L40" s="16"/>
      <c r="M40" s="16">
        <v>200617</v>
      </c>
      <c r="N40" s="16"/>
      <c r="O40" s="16">
        <v>68052</v>
      </c>
      <c r="P40" s="16"/>
      <c r="Q40" s="16">
        <v>8569</v>
      </c>
      <c r="R40" s="5"/>
      <c r="S40" s="5"/>
      <c r="T40" s="5"/>
      <c r="U40" s="5"/>
      <c r="V40" s="5"/>
      <c r="W40" s="5"/>
    </row>
    <row r="41" spans="1:23" s="6" customFormat="1" ht="13.5" customHeight="1">
      <c r="A41" s="16" t="s">
        <v>96</v>
      </c>
      <c r="B41" s="17"/>
      <c r="C41" s="16">
        <v>2106</v>
      </c>
      <c r="D41" s="16"/>
      <c r="E41" s="16">
        <v>15906</v>
      </c>
      <c r="F41" s="16"/>
      <c r="G41" s="16">
        <v>73720</v>
      </c>
      <c r="H41" s="16"/>
      <c r="I41" s="16">
        <v>34014</v>
      </c>
      <c r="J41" s="16"/>
      <c r="K41" s="16">
        <f t="shared" si="0"/>
        <v>125746</v>
      </c>
      <c r="L41" s="16"/>
      <c r="M41" s="16">
        <v>49133</v>
      </c>
      <c r="N41" s="16"/>
      <c r="O41" s="16">
        <v>72233</v>
      </c>
      <c r="P41" s="16"/>
      <c r="Q41" s="16">
        <v>4380</v>
      </c>
      <c r="R41" s="5"/>
      <c r="S41" s="5"/>
      <c r="T41" s="5"/>
      <c r="U41" s="5"/>
      <c r="V41" s="5"/>
      <c r="W41" s="5"/>
    </row>
    <row r="42" spans="1:23" s="6" customFormat="1" ht="13.5" customHeight="1">
      <c r="A42" s="16" t="s">
        <v>41</v>
      </c>
      <c r="B42" s="17"/>
      <c r="C42" s="16">
        <v>160799</v>
      </c>
      <c r="D42" s="16"/>
      <c r="E42" s="16">
        <v>8427</v>
      </c>
      <c r="F42" s="16"/>
      <c r="G42" s="16">
        <v>441514</v>
      </c>
      <c r="H42" s="16"/>
      <c r="I42" s="16">
        <v>20744</v>
      </c>
      <c r="J42" s="16"/>
      <c r="K42" s="16">
        <f t="shared" si="0"/>
        <v>631484</v>
      </c>
      <c r="L42" s="16"/>
      <c r="M42" s="16">
        <v>428795</v>
      </c>
      <c r="N42" s="16"/>
      <c r="O42" s="16">
        <v>178884</v>
      </c>
      <c r="P42" s="16"/>
      <c r="Q42" s="16">
        <v>23805</v>
      </c>
      <c r="R42" s="5"/>
      <c r="S42" s="5"/>
      <c r="T42" s="5"/>
      <c r="U42" s="5"/>
      <c r="V42" s="5"/>
      <c r="W42" s="5"/>
    </row>
    <row r="43" spans="1:23" s="6" customFormat="1" ht="13.5" customHeight="1">
      <c r="A43" s="16" t="s">
        <v>42</v>
      </c>
      <c r="B43" s="17"/>
      <c r="C43" s="16">
        <v>186211</v>
      </c>
      <c r="D43" s="16"/>
      <c r="E43" s="16">
        <v>16084</v>
      </c>
      <c r="F43" s="16"/>
      <c r="G43" s="16">
        <v>199707</v>
      </c>
      <c r="H43" s="16"/>
      <c r="I43" s="16">
        <v>44547</v>
      </c>
      <c r="J43" s="16"/>
      <c r="K43" s="16">
        <f t="shared" si="0"/>
        <v>446549</v>
      </c>
      <c r="L43" s="16"/>
      <c r="M43" s="16">
        <v>306657</v>
      </c>
      <c r="N43" s="16"/>
      <c r="O43" s="16">
        <v>126421</v>
      </c>
      <c r="P43" s="16"/>
      <c r="Q43" s="16">
        <v>13471</v>
      </c>
      <c r="R43" s="5"/>
      <c r="S43" s="5"/>
      <c r="T43" s="5"/>
      <c r="U43" s="5"/>
      <c r="V43" s="5"/>
      <c r="W43" s="5"/>
    </row>
    <row r="44" spans="1:23" s="6" customFormat="1" ht="13.5" customHeight="1">
      <c r="A44" s="16" t="s">
        <v>65</v>
      </c>
      <c r="B44" s="17"/>
      <c r="C44" s="16">
        <v>0</v>
      </c>
      <c r="D44" s="16"/>
      <c r="E44" s="16">
        <v>0</v>
      </c>
      <c r="F44" s="16"/>
      <c r="G44" s="16">
        <v>4787</v>
      </c>
      <c r="H44" s="16"/>
      <c r="I44" s="16">
        <v>0</v>
      </c>
      <c r="J44" s="16"/>
      <c r="K44" s="16">
        <f t="shared" si="0"/>
        <v>4787</v>
      </c>
      <c r="L44" s="16"/>
      <c r="M44" s="16">
        <v>5689</v>
      </c>
      <c r="N44" s="16"/>
      <c r="O44" s="16">
        <v>-902</v>
      </c>
      <c r="P44" s="16"/>
      <c r="Q44" s="16">
        <v>0</v>
      </c>
      <c r="R44" s="5"/>
      <c r="S44" s="5"/>
      <c r="T44" s="5"/>
      <c r="U44" s="5"/>
      <c r="V44" s="5"/>
      <c r="W44" s="5"/>
    </row>
    <row r="45" spans="1:23" s="6" customFormat="1" ht="13.5" customHeight="1">
      <c r="A45" s="16" t="s">
        <v>43</v>
      </c>
      <c r="B45" s="17"/>
      <c r="C45" s="16">
        <v>0</v>
      </c>
      <c r="D45" s="16"/>
      <c r="E45" s="20">
        <v>0</v>
      </c>
      <c r="F45" s="16"/>
      <c r="G45" s="16">
        <v>15872</v>
      </c>
      <c r="H45" s="16"/>
      <c r="I45" s="16">
        <v>0</v>
      </c>
      <c r="J45" s="16"/>
      <c r="K45" s="16">
        <f t="shared" si="0"/>
        <v>15872</v>
      </c>
      <c r="L45" s="16"/>
      <c r="M45" s="16">
        <v>9520</v>
      </c>
      <c r="N45" s="16"/>
      <c r="O45" s="16">
        <v>6352</v>
      </c>
      <c r="P45" s="16"/>
      <c r="Q45" s="16">
        <v>0</v>
      </c>
      <c r="R45" s="5"/>
      <c r="S45" s="5"/>
      <c r="T45" s="5"/>
      <c r="U45" s="5"/>
      <c r="V45" s="5"/>
      <c r="W45" s="5"/>
    </row>
    <row r="46" spans="1:23" s="6" customFormat="1" ht="13.5" customHeight="1">
      <c r="A46" s="16" t="s">
        <v>73</v>
      </c>
      <c r="B46" s="17"/>
      <c r="C46" s="16">
        <v>1115992</v>
      </c>
      <c r="D46" s="16"/>
      <c r="E46" s="20">
        <v>677944</v>
      </c>
      <c r="F46" s="16"/>
      <c r="G46" s="16">
        <v>731690</v>
      </c>
      <c r="H46" s="16"/>
      <c r="I46" s="16">
        <v>541547</v>
      </c>
      <c r="J46" s="16"/>
      <c r="K46" s="16">
        <f t="shared" si="0"/>
        <v>3067173</v>
      </c>
      <c r="L46" s="16"/>
      <c r="M46" s="16">
        <v>1698117</v>
      </c>
      <c r="N46" s="16"/>
      <c r="O46" s="16">
        <v>1178780</v>
      </c>
      <c r="P46" s="16"/>
      <c r="Q46" s="16">
        <v>190276</v>
      </c>
      <c r="R46" s="5"/>
      <c r="S46" s="5"/>
      <c r="T46" s="5"/>
      <c r="U46" s="5"/>
      <c r="V46" s="5"/>
      <c r="W46" s="5"/>
    </row>
    <row r="47" spans="1:23" s="6" customFormat="1" ht="13.5" customHeight="1">
      <c r="A47" s="16" t="s">
        <v>44</v>
      </c>
      <c r="B47" s="17" t="s">
        <v>13</v>
      </c>
      <c r="C47" s="16">
        <v>422039</v>
      </c>
      <c r="D47" s="16"/>
      <c r="E47" s="16">
        <v>326107</v>
      </c>
      <c r="F47" s="16"/>
      <c r="G47" s="16">
        <v>263570</v>
      </c>
      <c r="H47" s="16"/>
      <c r="I47" s="16">
        <v>156540</v>
      </c>
      <c r="J47" s="16"/>
      <c r="K47" s="16">
        <f t="shared" si="0"/>
        <v>1168256</v>
      </c>
      <c r="L47" s="16"/>
      <c r="M47" s="16">
        <v>714260</v>
      </c>
      <c r="N47" s="16"/>
      <c r="O47" s="16">
        <v>371323</v>
      </c>
      <c r="P47" s="16"/>
      <c r="Q47" s="16">
        <v>82673</v>
      </c>
      <c r="R47" s="5"/>
      <c r="S47" s="5"/>
      <c r="T47" s="5"/>
      <c r="U47" s="5"/>
      <c r="V47" s="5"/>
      <c r="W47" s="5"/>
    </row>
    <row r="48" spans="1:23" s="6" customFormat="1" ht="13.5" customHeight="1">
      <c r="A48" s="16" t="s">
        <v>45</v>
      </c>
      <c r="B48" s="17"/>
      <c r="C48" s="16">
        <v>22558</v>
      </c>
      <c r="D48" s="16"/>
      <c r="E48" s="20">
        <v>1434</v>
      </c>
      <c r="F48" s="16"/>
      <c r="G48" s="16">
        <v>61151</v>
      </c>
      <c r="H48" s="16"/>
      <c r="I48" s="16">
        <v>132177</v>
      </c>
      <c r="J48" s="16"/>
      <c r="K48" s="16">
        <f t="shared" si="0"/>
        <v>217320</v>
      </c>
      <c r="L48" s="16"/>
      <c r="M48" s="16">
        <v>66831</v>
      </c>
      <c r="N48" s="16"/>
      <c r="O48" s="16">
        <v>149740</v>
      </c>
      <c r="P48" s="16"/>
      <c r="Q48" s="16">
        <v>749</v>
      </c>
      <c r="R48" s="5"/>
      <c r="S48" s="5"/>
      <c r="T48" s="5"/>
      <c r="U48" s="5"/>
      <c r="V48" s="5"/>
      <c r="W48" s="5"/>
    </row>
    <row r="49" spans="1:23" s="6" customFormat="1" ht="13.5" customHeight="1">
      <c r="A49" s="16" t="s">
        <v>97</v>
      </c>
      <c r="B49" s="17"/>
      <c r="C49" s="16">
        <v>1151793</v>
      </c>
      <c r="D49" s="16"/>
      <c r="E49" s="20">
        <v>1379564</v>
      </c>
      <c r="F49" s="16"/>
      <c r="G49" s="16">
        <v>1197979</v>
      </c>
      <c r="H49" s="16"/>
      <c r="I49" s="16">
        <v>200538</v>
      </c>
      <c r="J49" s="16"/>
      <c r="K49" s="16">
        <f t="shared" si="0"/>
        <v>3929874</v>
      </c>
      <c r="L49" s="16"/>
      <c r="M49" s="16">
        <v>2059945</v>
      </c>
      <c r="N49" s="16"/>
      <c r="O49" s="16">
        <v>1369722</v>
      </c>
      <c r="P49" s="16"/>
      <c r="Q49" s="16">
        <v>500207</v>
      </c>
      <c r="R49" s="5"/>
      <c r="S49" s="5"/>
      <c r="T49" s="5"/>
      <c r="U49" s="5"/>
      <c r="V49" s="5"/>
      <c r="W49" s="5"/>
    </row>
    <row r="50" spans="1:23" s="6" customFormat="1" ht="13.5" customHeight="1">
      <c r="A50" s="16" t="s">
        <v>77</v>
      </c>
      <c r="B50" s="17"/>
      <c r="C50" s="16">
        <v>182</v>
      </c>
      <c r="D50" s="16"/>
      <c r="E50" s="20">
        <v>0</v>
      </c>
      <c r="F50" s="16"/>
      <c r="G50" s="16">
        <v>0</v>
      </c>
      <c r="H50" s="16"/>
      <c r="I50" s="16">
        <v>16469</v>
      </c>
      <c r="J50" s="16"/>
      <c r="K50" s="16">
        <f t="shared" si="0"/>
        <v>16651</v>
      </c>
      <c r="L50" s="16"/>
      <c r="M50" s="16">
        <v>13750</v>
      </c>
      <c r="N50" s="16"/>
      <c r="O50" s="16">
        <v>2901</v>
      </c>
      <c r="P50" s="16"/>
      <c r="Q50" s="16">
        <v>0</v>
      </c>
      <c r="R50" s="5"/>
      <c r="S50" s="5"/>
      <c r="T50" s="5"/>
      <c r="U50" s="5"/>
      <c r="V50" s="5"/>
      <c r="W50" s="5"/>
    </row>
    <row r="51" spans="1:23" s="6" customFormat="1" ht="13.5" customHeight="1">
      <c r="A51" s="16" t="s">
        <v>46</v>
      </c>
      <c r="B51" s="17"/>
      <c r="C51" s="16">
        <v>899070</v>
      </c>
      <c r="D51" s="16"/>
      <c r="E51" s="16">
        <v>42796</v>
      </c>
      <c r="F51" s="16"/>
      <c r="G51" s="16">
        <v>261259</v>
      </c>
      <c r="H51" s="16"/>
      <c r="I51" s="16">
        <v>911442</v>
      </c>
      <c r="J51" s="16"/>
      <c r="K51" s="16">
        <f t="shared" si="0"/>
        <v>2114567</v>
      </c>
      <c r="L51" s="16"/>
      <c r="M51" s="16">
        <v>1438679</v>
      </c>
      <c r="N51" s="16"/>
      <c r="O51" s="16">
        <v>670335</v>
      </c>
      <c r="P51" s="16"/>
      <c r="Q51" s="16">
        <v>5553</v>
      </c>
      <c r="R51" s="5"/>
      <c r="S51" s="5"/>
      <c r="T51" s="5"/>
      <c r="U51" s="5"/>
      <c r="V51" s="5"/>
      <c r="W51" s="5"/>
    </row>
    <row r="52" spans="1:23" s="6" customFormat="1" ht="13.5" customHeight="1">
      <c r="A52" s="16" t="s">
        <v>47</v>
      </c>
      <c r="B52" s="17"/>
      <c r="C52" s="16">
        <v>37093</v>
      </c>
      <c r="D52" s="16"/>
      <c r="E52" s="16">
        <v>40004</v>
      </c>
      <c r="F52" s="16"/>
      <c r="G52" s="16">
        <v>29157</v>
      </c>
      <c r="H52" s="16"/>
      <c r="I52" s="16">
        <v>1967</v>
      </c>
      <c r="J52" s="16"/>
      <c r="K52" s="16">
        <f t="shared" si="0"/>
        <v>108221</v>
      </c>
      <c r="L52" s="16"/>
      <c r="M52" s="16">
        <v>64547</v>
      </c>
      <c r="N52" s="16"/>
      <c r="O52" s="16">
        <v>39397</v>
      </c>
      <c r="P52" s="16"/>
      <c r="Q52" s="16">
        <v>4277</v>
      </c>
      <c r="R52" s="5"/>
      <c r="S52" s="5"/>
      <c r="T52" s="5"/>
      <c r="U52" s="5"/>
      <c r="V52" s="5"/>
      <c r="W52" s="5"/>
    </row>
    <row r="53" spans="1:23" s="6" customFormat="1" ht="13.5" customHeight="1">
      <c r="A53" s="16" t="s">
        <v>59</v>
      </c>
      <c r="B53" s="17"/>
      <c r="C53" s="16">
        <v>0</v>
      </c>
      <c r="D53" s="16"/>
      <c r="E53" s="16">
        <v>0</v>
      </c>
      <c r="F53" s="16"/>
      <c r="G53" s="16">
        <v>81</v>
      </c>
      <c r="H53" s="16"/>
      <c r="I53" s="16">
        <v>0</v>
      </c>
      <c r="J53" s="16"/>
      <c r="K53" s="16">
        <f t="shared" si="0"/>
        <v>81</v>
      </c>
      <c r="L53" s="16"/>
      <c r="M53" s="16">
        <v>0</v>
      </c>
      <c r="N53" s="16"/>
      <c r="O53" s="16">
        <v>81</v>
      </c>
      <c r="P53" s="16"/>
      <c r="Q53" s="16">
        <v>0</v>
      </c>
      <c r="R53" s="5"/>
      <c r="S53" s="5"/>
      <c r="T53" s="5"/>
      <c r="U53" s="5"/>
      <c r="V53" s="5"/>
      <c r="W53" s="5"/>
    </row>
    <row r="54" spans="1:23" s="6" customFormat="1" ht="13.5" customHeight="1">
      <c r="A54" s="16" t="s">
        <v>98</v>
      </c>
      <c r="B54" s="17"/>
      <c r="C54" s="16">
        <v>0</v>
      </c>
      <c r="D54" s="16"/>
      <c r="E54" s="16">
        <v>0</v>
      </c>
      <c r="F54" s="16"/>
      <c r="G54" s="16">
        <v>199560</v>
      </c>
      <c r="H54" s="16"/>
      <c r="I54" s="16">
        <v>1330</v>
      </c>
      <c r="J54" s="16"/>
      <c r="K54" s="16">
        <f t="shared" si="0"/>
        <v>200890</v>
      </c>
      <c r="L54" s="16"/>
      <c r="M54" s="16">
        <v>164238</v>
      </c>
      <c r="N54" s="16"/>
      <c r="O54" s="16">
        <v>29810</v>
      </c>
      <c r="P54" s="16"/>
      <c r="Q54" s="16">
        <v>6842</v>
      </c>
      <c r="R54" s="5"/>
      <c r="S54" s="5"/>
      <c r="T54" s="5"/>
      <c r="U54" s="5"/>
      <c r="V54" s="5"/>
      <c r="W54" s="5"/>
    </row>
    <row r="55" spans="1:23" s="6" customFormat="1" ht="13.5" customHeight="1">
      <c r="A55" s="16" t="s">
        <v>68</v>
      </c>
      <c r="B55" s="17"/>
      <c r="C55" s="16">
        <v>7622</v>
      </c>
      <c r="D55" s="16"/>
      <c r="E55" s="16">
        <v>518906</v>
      </c>
      <c r="F55" s="16"/>
      <c r="G55" s="16">
        <v>20178</v>
      </c>
      <c r="H55" s="16"/>
      <c r="I55" s="16">
        <v>50</v>
      </c>
      <c r="J55" s="16"/>
      <c r="K55" s="16">
        <f t="shared" si="0"/>
        <v>546756</v>
      </c>
      <c r="L55" s="16"/>
      <c r="M55" s="16">
        <v>85921</v>
      </c>
      <c r="N55" s="16"/>
      <c r="O55" s="16">
        <v>396169</v>
      </c>
      <c r="P55" s="16"/>
      <c r="Q55" s="16">
        <v>64666</v>
      </c>
      <c r="R55" s="5"/>
      <c r="S55" s="5"/>
      <c r="T55" s="5"/>
      <c r="U55" s="5"/>
      <c r="V55" s="5"/>
      <c r="W55" s="5"/>
    </row>
    <row r="56" spans="1:23" s="6" customFormat="1" ht="13.5" customHeight="1">
      <c r="A56" s="16" t="s">
        <v>48</v>
      </c>
      <c r="B56" s="17" t="s">
        <v>13</v>
      </c>
      <c r="C56" s="18">
        <v>64710</v>
      </c>
      <c r="D56" s="16"/>
      <c r="E56" s="18">
        <v>101933</v>
      </c>
      <c r="F56" s="16"/>
      <c r="G56" s="18">
        <v>132379</v>
      </c>
      <c r="H56" s="16"/>
      <c r="I56" s="18">
        <v>981893</v>
      </c>
      <c r="J56" s="16"/>
      <c r="K56" s="18">
        <f t="shared" si="0"/>
        <v>1280915</v>
      </c>
      <c r="L56" s="16"/>
      <c r="M56" s="18">
        <v>1123799</v>
      </c>
      <c r="N56" s="16"/>
      <c r="O56" s="16">
        <v>114584</v>
      </c>
      <c r="P56" s="16"/>
      <c r="Q56" s="18">
        <v>42532</v>
      </c>
      <c r="R56" s="5"/>
      <c r="S56" s="5"/>
      <c r="T56" s="5"/>
      <c r="U56" s="5"/>
      <c r="V56" s="5"/>
      <c r="W56" s="5"/>
    </row>
    <row r="57" spans="1:23" s="6" customFormat="1" ht="13.5" customHeight="1">
      <c r="A57" s="16" t="s">
        <v>19</v>
      </c>
      <c r="B57" s="17" t="s">
        <v>13</v>
      </c>
      <c r="C57" s="19">
        <f>SUM(C20:C56)</f>
        <v>5166894</v>
      </c>
      <c r="D57" s="16"/>
      <c r="E57" s="19">
        <f>SUM(E20:E56)</f>
        <v>6400244</v>
      </c>
      <c r="F57" s="16"/>
      <c r="G57" s="19">
        <f>SUM(G20:G56)</f>
        <v>5865811</v>
      </c>
      <c r="H57" s="16"/>
      <c r="I57" s="19">
        <f>SUM(I20:I56)</f>
        <v>6610750</v>
      </c>
      <c r="J57" s="16"/>
      <c r="K57" s="18">
        <f t="shared" si="0"/>
        <v>24043699</v>
      </c>
      <c r="L57" s="16"/>
      <c r="M57" s="19">
        <f>SUM(M20:M56)</f>
        <v>14981538</v>
      </c>
      <c r="N57" s="16"/>
      <c r="O57" s="19">
        <f>SUM(O20:O56)</f>
        <v>7376207</v>
      </c>
      <c r="P57" s="16"/>
      <c r="Q57" s="19">
        <f>SUM(Q20:Q56)</f>
        <v>1685954</v>
      </c>
      <c r="R57" s="5"/>
      <c r="S57" s="5"/>
      <c r="T57" s="5"/>
      <c r="U57" s="5"/>
      <c r="V57" s="5"/>
      <c r="W57" s="5"/>
    </row>
    <row r="58" spans="1:23" s="6" customFormat="1" ht="13.5" customHeight="1">
      <c r="A58" s="16"/>
      <c r="B58" s="17"/>
      <c r="C58" s="21"/>
      <c r="D58" s="16"/>
      <c r="E58" s="21"/>
      <c r="F58" s="16"/>
      <c r="G58" s="21"/>
      <c r="H58" s="16"/>
      <c r="I58" s="21"/>
      <c r="J58" s="16"/>
      <c r="K58" s="16"/>
      <c r="L58" s="16"/>
      <c r="M58" s="21"/>
      <c r="N58" s="16"/>
      <c r="O58" s="21"/>
      <c r="P58" s="16"/>
      <c r="Q58" s="21"/>
      <c r="R58" s="5"/>
      <c r="S58" s="5"/>
      <c r="T58" s="5"/>
      <c r="U58" s="5"/>
      <c r="V58" s="5"/>
      <c r="W58" s="5"/>
    </row>
    <row r="59" spans="1:23" s="6" customFormat="1" ht="13.5" customHeight="1">
      <c r="A59" s="16" t="s">
        <v>21</v>
      </c>
      <c r="B59" s="17" t="s">
        <v>13</v>
      </c>
      <c r="C59" s="18">
        <f>SUM(C57,C18)</f>
        <v>5365262</v>
      </c>
      <c r="D59" s="16"/>
      <c r="E59" s="18">
        <f>SUM(E57,E18)</f>
        <v>6400244</v>
      </c>
      <c r="F59" s="16"/>
      <c r="G59" s="18">
        <f>SUM(G57,G18)</f>
        <v>5865811</v>
      </c>
      <c r="H59" s="16"/>
      <c r="I59" s="18">
        <f>SUM(I57,I18)</f>
        <v>6610750</v>
      </c>
      <c r="J59" s="16"/>
      <c r="K59" s="18">
        <f t="shared" si="0"/>
        <v>24242067</v>
      </c>
      <c r="L59" s="16"/>
      <c r="M59" s="18">
        <f>SUM(M57,M18)</f>
        <v>14981764</v>
      </c>
      <c r="N59" s="16"/>
      <c r="O59" s="18">
        <f>SUM(O57,O18)</f>
        <v>7572873</v>
      </c>
      <c r="P59" s="16"/>
      <c r="Q59" s="18">
        <f>SUM(Q57,Q18)</f>
        <v>1687430</v>
      </c>
      <c r="R59" s="5"/>
      <c r="S59" s="5"/>
      <c r="T59" s="5"/>
      <c r="U59" s="5"/>
      <c r="V59" s="5"/>
      <c r="W59" s="5"/>
    </row>
    <row r="60" spans="1:23" s="6" customFormat="1" ht="13.5" customHeight="1">
      <c r="A60" s="16"/>
      <c r="B60" s="17" t="s">
        <v>13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5"/>
      <c r="S60" s="5"/>
      <c r="T60" s="5"/>
      <c r="U60" s="5"/>
      <c r="V60" s="5"/>
      <c r="W60" s="5"/>
    </row>
    <row r="61" spans="1:23" s="6" customFormat="1" ht="13.5" customHeight="1">
      <c r="A61" s="16" t="s">
        <v>17</v>
      </c>
      <c r="B61" s="17" t="s">
        <v>13</v>
      </c>
      <c r="C61" s="16" t="s">
        <v>13</v>
      </c>
      <c r="D61" s="16"/>
      <c r="E61" s="16" t="s">
        <v>13</v>
      </c>
      <c r="F61" s="16"/>
      <c r="G61" s="16" t="s">
        <v>13</v>
      </c>
      <c r="H61" s="16"/>
      <c r="I61" s="16"/>
      <c r="J61" s="16"/>
      <c r="K61" s="16"/>
      <c r="L61" s="16"/>
      <c r="M61" s="16" t="s">
        <v>13</v>
      </c>
      <c r="N61" s="16"/>
      <c r="O61" s="16" t="s">
        <v>13</v>
      </c>
      <c r="P61" s="16"/>
      <c r="Q61" s="16" t="s">
        <v>13</v>
      </c>
      <c r="R61" s="5"/>
      <c r="S61" s="5"/>
      <c r="T61" s="5"/>
      <c r="U61" s="5"/>
      <c r="V61" s="5"/>
      <c r="W61" s="5"/>
    </row>
    <row r="62" spans="1:23" s="6" customFormat="1" ht="13.5" customHeight="1">
      <c r="A62" s="16" t="s">
        <v>93</v>
      </c>
      <c r="B62" s="17"/>
      <c r="C62" s="16">
        <v>62504</v>
      </c>
      <c r="D62" s="16"/>
      <c r="E62" s="16">
        <v>0</v>
      </c>
      <c r="F62" s="16"/>
      <c r="G62" s="16">
        <v>0</v>
      </c>
      <c r="H62" s="16"/>
      <c r="I62" s="16">
        <v>0</v>
      </c>
      <c r="J62" s="16"/>
      <c r="K62" s="16">
        <f t="shared" si="0"/>
        <v>62504</v>
      </c>
      <c r="L62" s="16"/>
      <c r="M62" s="16">
        <v>402</v>
      </c>
      <c r="N62" s="16"/>
      <c r="O62" s="16">
        <v>62102</v>
      </c>
      <c r="P62" s="16"/>
      <c r="Q62" s="16">
        <v>0</v>
      </c>
      <c r="R62" s="5"/>
      <c r="S62" s="5"/>
      <c r="T62" s="5"/>
      <c r="U62" s="5"/>
      <c r="V62" s="5"/>
      <c r="W62" s="5"/>
    </row>
    <row r="63" spans="1:23" s="6" customFormat="1" ht="13.5" customHeight="1">
      <c r="A63" s="16" t="s">
        <v>50</v>
      </c>
      <c r="B63" s="17" t="s">
        <v>13</v>
      </c>
      <c r="C63" s="16">
        <v>-21912</v>
      </c>
      <c r="D63" s="16"/>
      <c r="E63" s="16">
        <v>0</v>
      </c>
      <c r="F63" s="16"/>
      <c r="G63" s="16">
        <v>0</v>
      </c>
      <c r="H63" s="16"/>
      <c r="I63" s="16">
        <v>0</v>
      </c>
      <c r="J63" s="16"/>
      <c r="K63" s="16">
        <f t="shared" si="0"/>
        <v>-21912</v>
      </c>
      <c r="L63" s="16"/>
      <c r="M63" s="16">
        <v>-21899</v>
      </c>
      <c r="N63" s="16"/>
      <c r="O63" s="16">
        <v>0</v>
      </c>
      <c r="P63" s="16"/>
      <c r="Q63" s="16">
        <v>-13</v>
      </c>
      <c r="R63" s="5"/>
      <c r="S63" s="5"/>
      <c r="T63" s="5"/>
      <c r="U63" s="5"/>
      <c r="V63" s="5"/>
      <c r="W63" s="5"/>
    </row>
    <row r="64" spans="1:23" s="6" customFormat="1" ht="13.5" customHeight="1">
      <c r="A64" s="16" t="s">
        <v>49</v>
      </c>
      <c r="B64" s="17" t="s">
        <v>13</v>
      </c>
      <c r="C64" s="16">
        <v>707602</v>
      </c>
      <c r="D64" s="16"/>
      <c r="E64" s="16">
        <v>45377</v>
      </c>
      <c r="F64" s="16"/>
      <c r="G64" s="16">
        <v>351529</v>
      </c>
      <c r="H64" s="16"/>
      <c r="I64" s="16">
        <v>329202</v>
      </c>
      <c r="J64" s="16"/>
      <c r="K64" s="16">
        <f t="shared" si="0"/>
        <v>1433710</v>
      </c>
      <c r="L64" s="16"/>
      <c r="M64" s="16">
        <v>648195</v>
      </c>
      <c r="N64" s="16"/>
      <c r="O64" s="16">
        <v>680085</v>
      </c>
      <c r="P64" s="16"/>
      <c r="Q64" s="16">
        <v>105430</v>
      </c>
      <c r="R64" s="5"/>
      <c r="S64" s="5"/>
      <c r="T64" s="5"/>
      <c r="U64" s="5"/>
      <c r="V64" s="5"/>
      <c r="W64" s="5"/>
    </row>
    <row r="65" spans="1:23" s="6" customFormat="1" ht="13.5" customHeight="1">
      <c r="A65" s="16" t="s">
        <v>27</v>
      </c>
      <c r="B65" s="17" t="s">
        <v>13</v>
      </c>
      <c r="C65" s="16">
        <v>139440</v>
      </c>
      <c r="D65" s="16"/>
      <c r="E65" s="16">
        <v>0</v>
      </c>
      <c r="F65" s="16"/>
      <c r="G65" s="16">
        <v>82899</v>
      </c>
      <c r="H65" s="16"/>
      <c r="I65" s="16">
        <v>64008</v>
      </c>
      <c r="J65" s="16"/>
      <c r="K65" s="16">
        <f t="shared" si="0"/>
        <v>286347</v>
      </c>
      <c r="L65" s="16"/>
      <c r="M65" s="16">
        <v>165908</v>
      </c>
      <c r="N65" s="16"/>
      <c r="O65" s="16">
        <v>98952</v>
      </c>
      <c r="P65" s="16"/>
      <c r="Q65" s="16">
        <v>21487</v>
      </c>
      <c r="R65" s="5"/>
      <c r="S65" s="5"/>
      <c r="T65" s="5"/>
      <c r="U65" s="5"/>
      <c r="V65" s="5"/>
      <c r="W65" s="5"/>
    </row>
    <row r="66" spans="1:23" s="6" customFormat="1" ht="13.5" customHeight="1">
      <c r="A66" s="16" t="s">
        <v>28</v>
      </c>
      <c r="B66" s="17"/>
      <c r="C66" s="16">
        <v>2961</v>
      </c>
      <c r="D66" s="16"/>
      <c r="E66" s="16">
        <v>4497</v>
      </c>
      <c r="F66" s="16"/>
      <c r="G66" s="16">
        <v>2433</v>
      </c>
      <c r="H66" s="16"/>
      <c r="I66" s="16">
        <v>4900</v>
      </c>
      <c r="J66" s="16"/>
      <c r="K66" s="16">
        <f t="shared" si="0"/>
        <v>14791</v>
      </c>
      <c r="L66" s="16"/>
      <c r="M66" s="16">
        <v>0</v>
      </c>
      <c r="N66" s="16"/>
      <c r="O66" s="16">
        <v>14382</v>
      </c>
      <c r="P66" s="16"/>
      <c r="Q66" s="16">
        <v>409</v>
      </c>
      <c r="R66" s="5"/>
      <c r="S66" s="5"/>
      <c r="T66" s="5"/>
      <c r="U66" s="5"/>
      <c r="V66" s="5"/>
      <c r="W66" s="5"/>
    </row>
    <row r="67" spans="1:23" s="6" customFormat="1" ht="13.5" customHeight="1">
      <c r="A67" s="16" t="s">
        <v>99</v>
      </c>
      <c r="B67" s="17"/>
      <c r="C67" s="16">
        <v>0</v>
      </c>
      <c r="D67" s="16"/>
      <c r="E67" s="16">
        <v>0</v>
      </c>
      <c r="F67" s="16"/>
      <c r="G67" s="16">
        <v>4993</v>
      </c>
      <c r="H67" s="16"/>
      <c r="I67" s="16">
        <v>0</v>
      </c>
      <c r="J67" s="16"/>
      <c r="K67" s="16">
        <f t="shared" si="0"/>
        <v>4993</v>
      </c>
      <c r="L67" s="16"/>
      <c r="M67" s="16">
        <v>2736</v>
      </c>
      <c r="N67" s="16"/>
      <c r="O67" s="16">
        <v>2257</v>
      </c>
      <c r="P67" s="16"/>
      <c r="Q67" s="16">
        <v>0</v>
      </c>
      <c r="R67" s="5"/>
      <c r="S67" s="5"/>
      <c r="T67" s="5"/>
      <c r="U67" s="5"/>
      <c r="V67" s="5"/>
      <c r="W67" s="5"/>
    </row>
    <row r="68" spans="1:23" s="6" customFormat="1" ht="13.5" customHeight="1">
      <c r="A68" s="16" t="s">
        <v>95</v>
      </c>
      <c r="B68" s="17"/>
      <c r="C68" s="16">
        <v>129982</v>
      </c>
      <c r="D68" s="16"/>
      <c r="E68" s="16">
        <v>105007</v>
      </c>
      <c r="F68" s="16"/>
      <c r="G68" s="16">
        <v>285231</v>
      </c>
      <c r="H68" s="16"/>
      <c r="I68" s="16">
        <v>60465</v>
      </c>
      <c r="J68" s="16"/>
      <c r="K68" s="16">
        <f t="shared" si="0"/>
        <v>580685</v>
      </c>
      <c r="L68" s="16"/>
      <c r="M68" s="16">
        <v>412780</v>
      </c>
      <c r="N68" s="16"/>
      <c r="O68" s="16">
        <v>98225</v>
      </c>
      <c r="P68" s="16"/>
      <c r="Q68" s="16">
        <v>69680</v>
      </c>
      <c r="R68" s="5"/>
      <c r="S68" s="5"/>
      <c r="T68" s="5"/>
      <c r="U68" s="5"/>
      <c r="V68" s="5"/>
      <c r="W68" s="5"/>
    </row>
    <row r="69" spans="1:23" s="6" customFormat="1" ht="13.5" customHeight="1">
      <c r="A69" s="16" t="s">
        <v>71</v>
      </c>
      <c r="B69" s="17"/>
      <c r="C69" s="16">
        <v>59041</v>
      </c>
      <c r="D69" s="16"/>
      <c r="E69" s="16">
        <v>0</v>
      </c>
      <c r="F69" s="16"/>
      <c r="G69" s="16">
        <v>2076</v>
      </c>
      <c r="H69" s="16"/>
      <c r="I69" s="16">
        <v>0</v>
      </c>
      <c r="J69" s="16"/>
      <c r="K69" s="16">
        <f t="shared" si="0"/>
        <v>61117</v>
      </c>
      <c r="L69" s="16"/>
      <c r="M69" s="16">
        <v>65287</v>
      </c>
      <c r="N69" s="16"/>
      <c r="O69" s="16">
        <v>2076</v>
      </c>
      <c r="P69" s="16" t="s">
        <v>86</v>
      </c>
      <c r="Q69" s="16">
        <v>-6246</v>
      </c>
      <c r="R69" s="5"/>
      <c r="S69" s="5"/>
      <c r="T69" s="5"/>
      <c r="U69" s="5"/>
      <c r="V69" s="5"/>
      <c r="W69" s="5"/>
    </row>
    <row r="70" spans="1:23" s="6" customFormat="1" ht="13.5" customHeight="1">
      <c r="A70" s="16" t="s">
        <v>80</v>
      </c>
      <c r="B70" s="17"/>
      <c r="C70" s="16">
        <v>4757</v>
      </c>
      <c r="D70" s="16"/>
      <c r="E70" s="16">
        <v>0</v>
      </c>
      <c r="F70" s="16"/>
      <c r="G70" s="16">
        <v>15944</v>
      </c>
      <c r="H70" s="16"/>
      <c r="I70" s="16">
        <v>0</v>
      </c>
      <c r="J70" s="16"/>
      <c r="K70" s="16">
        <f t="shared" si="0"/>
        <v>20701</v>
      </c>
      <c r="L70" s="16"/>
      <c r="M70" s="16">
        <v>6000</v>
      </c>
      <c r="N70" s="16"/>
      <c r="O70" s="16">
        <f>14701</f>
        <v>14701</v>
      </c>
      <c r="P70" s="16"/>
      <c r="Q70" s="16">
        <v>0</v>
      </c>
      <c r="R70" s="5"/>
      <c r="S70" s="5"/>
      <c r="T70" s="5"/>
      <c r="U70" s="5"/>
      <c r="V70" s="5"/>
      <c r="W70" s="5"/>
    </row>
    <row r="71" spans="1:23" s="6" customFormat="1" ht="13.5" customHeight="1">
      <c r="A71" s="16" t="s">
        <v>51</v>
      </c>
      <c r="B71" s="17" t="s">
        <v>13</v>
      </c>
      <c r="C71" s="16">
        <v>15640</v>
      </c>
      <c r="D71" s="16"/>
      <c r="E71" s="16">
        <v>0</v>
      </c>
      <c r="F71" s="16"/>
      <c r="G71" s="16">
        <v>29499</v>
      </c>
      <c r="H71" s="16"/>
      <c r="I71" s="16">
        <v>21123</v>
      </c>
      <c r="J71" s="16"/>
      <c r="K71" s="16">
        <f t="shared" si="0"/>
        <v>66262</v>
      </c>
      <c r="L71" s="16"/>
      <c r="M71" s="16">
        <v>16241</v>
      </c>
      <c r="N71" s="16"/>
      <c r="O71" s="16">
        <v>46863</v>
      </c>
      <c r="P71" s="16"/>
      <c r="Q71" s="16">
        <v>3158</v>
      </c>
      <c r="R71" s="5"/>
      <c r="S71" s="5"/>
      <c r="T71" s="5"/>
      <c r="U71" s="5"/>
      <c r="V71" s="5"/>
      <c r="W71" s="5"/>
    </row>
    <row r="72" spans="1:23" s="6" customFormat="1" ht="13.5" customHeight="1">
      <c r="A72" s="16" t="s">
        <v>32</v>
      </c>
      <c r="B72" s="17"/>
      <c r="C72" s="16">
        <v>151169</v>
      </c>
      <c r="D72" s="16"/>
      <c r="E72" s="16">
        <v>0</v>
      </c>
      <c r="F72" s="16"/>
      <c r="G72" s="16">
        <v>84015</v>
      </c>
      <c r="H72" s="16"/>
      <c r="I72" s="16">
        <v>13182</v>
      </c>
      <c r="J72" s="16"/>
      <c r="K72" s="16">
        <f t="shared" si="0"/>
        <v>248366</v>
      </c>
      <c r="L72" s="16"/>
      <c r="M72" s="16">
        <v>104368</v>
      </c>
      <c r="N72" s="16"/>
      <c r="O72" s="16">
        <v>138987</v>
      </c>
      <c r="P72" s="16"/>
      <c r="Q72" s="16">
        <v>5011</v>
      </c>
      <c r="R72" s="5"/>
      <c r="S72" s="5"/>
      <c r="T72" s="5"/>
      <c r="U72" s="5"/>
      <c r="V72" s="5"/>
      <c r="W72" s="5"/>
    </row>
    <row r="73" spans="1:23" s="6" customFormat="1" ht="13.5" customHeight="1">
      <c r="A73" s="16" t="s">
        <v>52</v>
      </c>
      <c r="B73" s="17"/>
      <c r="C73" s="16">
        <v>397939</v>
      </c>
      <c r="D73" s="16"/>
      <c r="E73" s="16">
        <v>33294</v>
      </c>
      <c r="F73" s="16"/>
      <c r="G73" s="16">
        <v>1276</v>
      </c>
      <c r="H73" s="16"/>
      <c r="I73" s="16">
        <v>0</v>
      </c>
      <c r="J73" s="16"/>
      <c r="K73" s="16">
        <f t="shared" si="0"/>
        <v>432509</v>
      </c>
      <c r="L73" s="16"/>
      <c r="M73" s="16">
        <v>374784</v>
      </c>
      <c r="N73" s="16"/>
      <c r="O73" s="16">
        <v>57725</v>
      </c>
      <c r="P73" s="16"/>
      <c r="Q73" s="16">
        <v>0</v>
      </c>
      <c r="R73" s="5"/>
      <c r="S73" s="5"/>
      <c r="T73" s="5"/>
      <c r="U73" s="5"/>
      <c r="V73" s="5"/>
      <c r="W73" s="5"/>
    </row>
    <row r="74" spans="1:23" s="6" customFormat="1" ht="13.5" customHeight="1">
      <c r="A74" s="16" t="s">
        <v>63</v>
      </c>
      <c r="B74" s="17"/>
      <c r="C74" s="16">
        <v>48490</v>
      </c>
      <c r="D74" s="16"/>
      <c r="E74" s="16">
        <v>0</v>
      </c>
      <c r="F74" s="16"/>
      <c r="G74" s="16">
        <v>5414</v>
      </c>
      <c r="H74" s="16"/>
      <c r="I74" s="16">
        <v>0</v>
      </c>
      <c r="J74" s="16"/>
      <c r="K74" s="16">
        <f t="shared" si="0"/>
        <v>53904</v>
      </c>
      <c r="L74" s="16"/>
      <c r="M74" s="16">
        <v>27874</v>
      </c>
      <c r="N74" s="16"/>
      <c r="O74" s="16">
        <v>25030</v>
      </c>
      <c r="P74" s="16"/>
      <c r="Q74" s="16">
        <v>1000</v>
      </c>
      <c r="R74" s="5"/>
      <c r="S74" s="5"/>
      <c r="T74" s="5"/>
      <c r="U74" s="5"/>
      <c r="V74" s="5"/>
      <c r="W74" s="5"/>
    </row>
    <row r="75" spans="1:23" s="6" customFormat="1" ht="13.5" customHeight="1">
      <c r="A75" s="16" t="s">
        <v>53</v>
      </c>
      <c r="B75" s="17" t="s">
        <v>13</v>
      </c>
      <c r="C75" s="16">
        <v>32879</v>
      </c>
      <c r="D75" s="16"/>
      <c r="E75" s="16">
        <v>127326</v>
      </c>
      <c r="F75" s="16"/>
      <c r="G75" s="16">
        <v>4925</v>
      </c>
      <c r="H75" s="16"/>
      <c r="I75" s="16">
        <v>4520</v>
      </c>
      <c r="J75" s="16"/>
      <c r="K75" s="16">
        <f t="shared" si="0"/>
        <v>169650</v>
      </c>
      <c r="L75" s="16"/>
      <c r="M75" s="16">
        <v>40424</v>
      </c>
      <c r="N75" s="16"/>
      <c r="O75" s="16">
        <v>129226</v>
      </c>
      <c r="P75" s="16"/>
      <c r="Q75" s="16">
        <v>0</v>
      </c>
      <c r="R75" s="5"/>
      <c r="S75" s="5"/>
      <c r="T75" s="5"/>
      <c r="U75" s="5"/>
      <c r="V75" s="5"/>
      <c r="W75" s="5"/>
    </row>
    <row r="76" spans="1:23" s="6" customFormat="1" ht="13.5" customHeight="1">
      <c r="A76" s="16" t="s">
        <v>35</v>
      </c>
      <c r="B76" s="17"/>
      <c r="C76" s="16">
        <v>38476</v>
      </c>
      <c r="D76" s="16"/>
      <c r="E76" s="16">
        <v>1311432</v>
      </c>
      <c r="F76" s="16"/>
      <c r="G76" s="16">
        <v>48598</v>
      </c>
      <c r="H76" s="16"/>
      <c r="I76" s="16">
        <v>32</v>
      </c>
      <c r="J76" s="16"/>
      <c r="K76" s="16">
        <f t="shared" si="0"/>
        <v>1398538</v>
      </c>
      <c r="L76" s="16"/>
      <c r="M76" s="16">
        <v>485543</v>
      </c>
      <c r="N76" s="16"/>
      <c r="O76" s="16">
        <v>873487</v>
      </c>
      <c r="P76" s="16"/>
      <c r="Q76" s="16">
        <v>39508</v>
      </c>
      <c r="R76" s="5"/>
      <c r="S76" s="5"/>
      <c r="T76" s="5"/>
      <c r="U76" s="5"/>
      <c r="V76" s="5"/>
      <c r="W76" s="5"/>
    </row>
    <row r="77" spans="1:23" s="6" customFormat="1" ht="13.5" customHeight="1">
      <c r="A77" s="16" t="s">
        <v>69</v>
      </c>
      <c r="B77" s="17"/>
      <c r="C77" s="16">
        <v>0</v>
      </c>
      <c r="D77" s="16"/>
      <c r="E77" s="16">
        <v>0</v>
      </c>
      <c r="F77" s="16"/>
      <c r="G77" s="16">
        <v>0</v>
      </c>
      <c r="H77" s="16"/>
      <c r="I77" s="16">
        <v>15971</v>
      </c>
      <c r="J77" s="16"/>
      <c r="K77" s="21">
        <f t="shared" si="0"/>
        <v>15971</v>
      </c>
      <c r="L77" s="16"/>
      <c r="M77" s="16">
        <v>14793</v>
      </c>
      <c r="N77" s="16"/>
      <c r="O77" s="16">
        <v>1178</v>
      </c>
      <c r="P77" s="16"/>
      <c r="Q77" s="16">
        <v>0</v>
      </c>
      <c r="R77" s="5"/>
      <c r="S77" s="5"/>
      <c r="T77" s="5"/>
      <c r="U77" s="5"/>
      <c r="V77" s="5"/>
      <c r="W77" s="5"/>
    </row>
    <row r="78" spans="1:23" s="6" customFormat="1" ht="13.5" customHeight="1">
      <c r="A78" s="16" t="s">
        <v>54</v>
      </c>
      <c r="B78" s="17" t="s">
        <v>13</v>
      </c>
      <c r="C78" s="16">
        <v>428279</v>
      </c>
      <c r="D78" s="16"/>
      <c r="E78" s="16">
        <v>0</v>
      </c>
      <c r="F78" s="16"/>
      <c r="G78" s="16">
        <v>0</v>
      </c>
      <c r="H78" s="16"/>
      <c r="I78" s="16">
        <v>5249</v>
      </c>
      <c r="J78" s="16"/>
      <c r="K78" s="16">
        <f t="shared" si="0"/>
        <v>433528</v>
      </c>
      <c r="L78" s="16"/>
      <c r="M78" s="16">
        <v>289833</v>
      </c>
      <c r="N78" s="16"/>
      <c r="O78" s="16">
        <v>69553</v>
      </c>
      <c r="P78" s="16"/>
      <c r="Q78" s="16">
        <v>74142</v>
      </c>
      <c r="R78" s="5"/>
      <c r="S78" s="5"/>
      <c r="T78" s="5"/>
      <c r="U78" s="5"/>
      <c r="V78" s="5"/>
      <c r="W78" s="5"/>
    </row>
    <row r="79" spans="1:23" s="6" customFormat="1" ht="13.5" customHeight="1">
      <c r="A79" s="16" t="s">
        <v>78</v>
      </c>
      <c r="B79" s="17"/>
      <c r="C79" s="16">
        <v>713</v>
      </c>
      <c r="D79" s="16"/>
      <c r="E79" s="16">
        <v>0</v>
      </c>
      <c r="F79" s="16"/>
      <c r="G79" s="16">
        <v>2550</v>
      </c>
      <c r="H79" s="16"/>
      <c r="I79" s="16">
        <v>0</v>
      </c>
      <c r="J79" s="16"/>
      <c r="K79" s="16">
        <f t="shared" si="0"/>
        <v>3263</v>
      </c>
      <c r="L79" s="16"/>
      <c r="M79" s="16">
        <v>0</v>
      </c>
      <c r="N79" s="16"/>
      <c r="O79" s="16">
        <v>3263</v>
      </c>
      <c r="P79" s="16"/>
      <c r="Q79" s="16">
        <v>0</v>
      </c>
      <c r="R79" s="5"/>
      <c r="S79" s="5"/>
      <c r="T79" s="5"/>
      <c r="U79" s="5"/>
      <c r="V79" s="5"/>
      <c r="W79" s="5"/>
    </row>
    <row r="80" spans="1:23" s="6" customFormat="1" ht="13.5" customHeight="1">
      <c r="A80" s="16" t="s">
        <v>40</v>
      </c>
      <c r="B80" s="17"/>
      <c r="C80" s="16">
        <v>1154109</v>
      </c>
      <c r="D80" s="16"/>
      <c r="E80" s="16">
        <v>1534</v>
      </c>
      <c r="F80" s="16"/>
      <c r="G80" s="16">
        <v>271523</v>
      </c>
      <c r="H80" s="16"/>
      <c r="I80" s="16">
        <v>122703</v>
      </c>
      <c r="J80" s="16"/>
      <c r="K80" s="16">
        <f t="shared" si="0"/>
        <v>1549869</v>
      </c>
      <c r="L80" s="16"/>
      <c r="M80" s="16">
        <v>1083726</v>
      </c>
      <c r="N80" s="16"/>
      <c r="O80" s="16">
        <v>284550</v>
      </c>
      <c r="P80" s="16"/>
      <c r="Q80" s="16">
        <v>181593</v>
      </c>
      <c r="R80" s="5"/>
      <c r="S80" s="5"/>
      <c r="T80" s="5"/>
      <c r="U80" s="5"/>
      <c r="V80" s="5"/>
      <c r="W80" s="5"/>
    </row>
    <row r="81" spans="1:23" s="6" customFormat="1" ht="13.5" customHeight="1">
      <c r="A81" s="16" t="s">
        <v>55</v>
      </c>
      <c r="B81" s="17"/>
      <c r="C81" s="16">
        <v>16831</v>
      </c>
      <c r="D81" s="16"/>
      <c r="E81" s="16">
        <v>0</v>
      </c>
      <c r="F81" s="16"/>
      <c r="G81" s="16">
        <v>0</v>
      </c>
      <c r="H81" s="16"/>
      <c r="I81" s="16">
        <v>0</v>
      </c>
      <c r="J81" s="16"/>
      <c r="K81" s="16">
        <f t="shared" si="0"/>
        <v>16831</v>
      </c>
      <c r="L81" s="16"/>
      <c r="M81" s="16">
        <v>0</v>
      </c>
      <c r="N81" s="16"/>
      <c r="O81" s="16">
        <v>14895</v>
      </c>
      <c r="P81" s="16"/>
      <c r="Q81" s="16">
        <v>1936</v>
      </c>
      <c r="R81" s="5"/>
      <c r="S81" s="5"/>
      <c r="T81" s="5"/>
      <c r="U81" s="5"/>
      <c r="V81" s="5"/>
      <c r="W81" s="5"/>
    </row>
    <row r="82" spans="1:23" s="6" customFormat="1" ht="13.5" customHeight="1">
      <c r="A82" s="16" t="s">
        <v>56</v>
      </c>
      <c r="B82" s="17"/>
      <c r="C82" s="16">
        <v>0</v>
      </c>
      <c r="D82" s="16"/>
      <c r="E82" s="16">
        <v>983477</v>
      </c>
      <c r="F82" s="16"/>
      <c r="G82" s="16">
        <v>15306</v>
      </c>
      <c r="H82" s="16"/>
      <c r="I82" s="16">
        <v>447821</v>
      </c>
      <c r="J82" s="16"/>
      <c r="K82" s="16">
        <f t="shared" si="0"/>
        <v>1446604</v>
      </c>
      <c r="L82" s="16"/>
      <c r="M82" s="16">
        <v>644120</v>
      </c>
      <c r="N82" s="16"/>
      <c r="O82" s="16">
        <v>733728</v>
      </c>
      <c r="P82" s="16"/>
      <c r="Q82" s="16">
        <v>68756</v>
      </c>
      <c r="R82" s="5"/>
      <c r="S82" s="5"/>
      <c r="T82" s="5"/>
      <c r="U82" s="5"/>
      <c r="V82" s="5"/>
      <c r="W82" s="5"/>
    </row>
    <row r="83" spans="1:23" s="6" customFormat="1" ht="13.5" customHeight="1">
      <c r="A83" s="16" t="s">
        <v>57</v>
      </c>
      <c r="B83" s="17"/>
      <c r="C83" s="16">
        <v>0</v>
      </c>
      <c r="D83" s="16"/>
      <c r="E83" s="16">
        <v>0</v>
      </c>
      <c r="F83" s="16"/>
      <c r="G83" s="16">
        <v>14646</v>
      </c>
      <c r="H83" s="16"/>
      <c r="I83" s="16">
        <v>37837</v>
      </c>
      <c r="J83" s="16"/>
      <c r="K83" s="16">
        <f aca="true" t="shared" si="1" ref="K83:K123">IF(SUM(C83:I83)=SUM(M83:Q83),SUM(C83:I83),SUM(M83:Q83)-SUM(C83:I83))</f>
        <v>52483</v>
      </c>
      <c r="L83" s="16"/>
      <c r="M83" s="16">
        <v>1700</v>
      </c>
      <c r="N83" s="16"/>
      <c r="O83" s="16">
        <v>50783</v>
      </c>
      <c r="P83" s="16"/>
      <c r="Q83" s="16">
        <v>0</v>
      </c>
      <c r="R83" s="5"/>
      <c r="S83" s="5"/>
      <c r="T83" s="5"/>
      <c r="U83" s="5"/>
      <c r="V83" s="5"/>
      <c r="W83" s="5"/>
    </row>
    <row r="84" spans="1:23" s="6" customFormat="1" ht="13.5" customHeight="1">
      <c r="A84" s="16" t="s">
        <v>58</v>
      </c>
      <c r="B84" s="17" t="s">
        <v>13</v>
      </c>
      <c r="C84" s="16">
        <v>0</v>
      </c>
      <c r="D84" s="16"/>
      <c r="E84" s="16">
        <v>0</v>
      </c>
      <c r="F84" s="16"/>
      <c r="G84" s="16">
        <v>6240</v>
      </c>
      <c r="H84" s="16"/>
      <c r="I84" s="16">
        <v>264040</v>
      </c>
      <c r="J84" s="16"/>
      <c r="K84" s="16">
        <f t="shared" si="1"/>
        <v>270280</v>
      </c>
      <c r="L84" s="16"/>
      <c r="M84" s="16">
        <v>13304</v>
      </c>
      <c r="N84" s="16"/>
      <c r="O84" s="16">
        <v>256976</v>
      </c>
      <c r="P84" s="16"/>
      <c r="Q84" s="16">
        <v>0</v>
      </c>
      <c r="R84" s="5"/>
      <c r="S84" s="5"/>
      <c r="T84" s="5"/>
      <c r="U84" s="5"/>
      <c r="V84" s="5"/>
      <c r="W84" s="5"/>
    </row>
    <row r="85" spans="1:23" s="6" customFormat="1" ht="13.5" customHeight="1">
      <c r="A85" s="16" t="s">
        <v>65</v>
      </c>
      <c r="B85" s="17"/>
      <c r="C85" s="16">
        <v>657015</v>
      </c>
      <c r="D85" s="16"/>
      <c r="E85" s="16">
        <v>42021</v>
      </c>
      <c r="F85" s="16"/>
      <c r="G85" s="22">
        <v>33863</v>
      </c>
      <c r="H85" s="16"/>
      <c r="I85" s="16">
        <v>5274</v>
      </c>
      <c r="J85" s="16"/>
      <c r="K85" s="16">
        <f t="shared" si="1"/>
        <v>738173</v>
      </c>
      <c r="L85" s="16"/>
      <c r="M85" s="16">
        <v>590463</v>
      </c>
      <c r="N85" s="16"/>
      <c r="O85" s="16">
        <v>124993</v>
      </c>
      <c r="P85" s="16"/>
      <c r="Q85" s="16">
        <v>22717</v>
      </c>
      <c r="R85" s="5"/>
      <c r="S85" s="5"/>
      <c r="T85" s="5"/>
      <c r="U85" s="5"/>
      <c r="V85" s="5"/>
      <c r="W85" s="5"/>
    </row>
    <row r="86" spans="1:23" s="6" customFormat="1" ht="13.5" customHeight="1">
      <c r="A86" s="16" t="s">
        <v>66</v>
      </c>
      <c r="B86" s="17"/>
      <c r="C86" s="16">
        <v>735925</v>
      </c>
      <c r="D86" s="16"/>
      <c r="E86" s="16">
        <v>0</v>
      </c>
      <c r="F86" s="16"/>
      <c r="G86" s="21">
        <v>36710</v>
      </c>
      <c r="H86" s="16"/>
      <c r="I86" s="16">
        <v>6527</v>
      </c>
      <c r="J86" s="16"/>
      <c r="K86" s="16">
        <f t="shared" si="1"/>
        <v>779162</v>
      </c>
      <c r="L86" s="16"/>
      <c r="M86" s="16">
        <v>676757</v>
      </c>
      <c r="N86" s="16"/>
      <c r="O86" s="16">
        <v>75434</v>
      </c>
      <c r="P86" s="16"/>
      <c r="Q86" s="16">
        <v>26971</v>
      </c>
      <c r="R86" s="5"/>
      <c r="S86" s="5"/>
      <c r="T86" s="5"/>
      <c r="U86" s="5"/>
      <c r="V86" s="5"/>
      <c r="W86" s="5"/>
    </row>
    <row r="87" spans="1:23" s="6" customFormat="1" ht="13.5" customHeight="1">
      <c r="A87" s="16" t="s">
        <v>91</v>
      </c>
      <c r="B87" s="17"/>
      <c r="C87" s="16">
        <v>0</v>
      </c>
      <c r="D87" s="16"/>
      <c r="E87" s="16">
        <v>804</v>
      </c>
      <c r="F87" s="16"/>
      <c r="G87" s="21">
        <v>905</v>
      </c>
      <c r="H87" s="16"/>
      <c r="I87" s="16">
        <v>5254</v>
      </c>
      <c r="J87" s="16"/>
      <c r="K87" s="16">
        <f t="shared" si="1"/>
        <v>6963</v>
      </c>
      <c r="L87" s="16"/>
      <c r="M87" s="16">
        <v>1006</v>
      </c>
      <c r="N87" s="16"/>
      <c r="O87" s="16">
        <v>5719</v>
      </c>
      <c r="P87" s="16"/>
      <c r="Q87" s="16">
        <v>238</v>
      </c>
      <c r="R87" s="5"/>
      <c r="S87" s="5"/>
      <c r="T87" s="5"/>
      <c r="U87" s="5"/>
      <c r="V87" s="5"/>
      <c r="W87" s="5"/>
    </row>
    <row r="88" spans="1:23" s="6" customFormat="1" ht="13.5" customHeight="1">
      <c r="A88" s="16" t="s">
        <v>73</v>
      </c>
      <c r="B88" s="17"/>
      <c r="C88" s="16">
        <v>165506</v>
      </c>
      <c r="D88" s="16"/>
      <c r="E88" s="16">
        <v>31013</v>
      </c>
      <c r="F88" s="16"/>
      <c r="G88" s="21">
        <v>51297</v>
      </c>
      <c r="H88" s="16"/>
      <c r="I88" s="16">
        <v>4886</v>
      </c>
      <c r="J88" s="16"/>
      <c r="K88" s="16">
        <f t="shared" si="1"/>
        <v>252702</v>
      </c>
      <c r="L88" s="16"/>
      <c r="M88" s="16">
        <v>161125</v>
      </c>
      <c r="N88" s="16"/>
      <c r="O88" s="16">
        <v>63911</v>
      </c>
      <c r="P88" s="16"/>
      <c r="Q88" s="16">
        <v>27666</v>
      </c>
      <c r="R88" s="5"/>
      <c r="S88" s="5"/>
      <c r="T88" s="5"/>
      <c r="U88" s="5"/>
      <c r="V88" s="5"/>
      <c r="W88" s="5"/>
    </row>
    <row r="89" spans="1:23" s="6" customFormat="1" ht="13.5" customHeight="1">
      <c r="A89" s="16" t="s">
        <v>44</v>
      </c>
      <c r="B89" s="17"/>
      <c r="C89" s="16">
        <v>26407</v>
      </c>
      <c r="D89" s="16"/>
      <c r="E89" s="16">
        <v>295094</v>
      </c>
      <c r="F89" s="16"/>
      <c r="G89" s="21">
        <v>109899</v>
      </c>
      <c r="H89" s="16"/>
      <c r="I89" s="16">
        <v>0</v>
      </c>
      <c r="J89" s="16"/>
      <c r="K89" s="16">
        <f t="shared" si="1"/>
        <v>431400</v>
      </c>
      <c r="L89" s="16"/>
      <c r="M89" s="16">
        <v>341746</v>
      </c>
      <c r="N89" s="16"/>
      <c r="O89" s="16">
        <v>88670</v>
      </c>
      <c r="P89" s="16"/>
      <c r="Q89" s="16">
        <v>984</v>
      </c>
      <c r="R89" s="5"/>
      <c r="S89" s="5"/>
      <c r="T89" s="5"/>
      <c r="U89" s="5"/>
      <c r="V89" s="5"/>
      <c r="W89" s="5"/>
    </row>
    <row r="90" spans="1:23" s="6" customFormat="1" ht="13.5" customHeight="1">
      <c r="A90" s="16" t="s">
        <v>97</v>
      </c>
      <c r="B90" s="17"/>
      <c r="C90" s="22">
        <v>49329</v>
      </c>
      <c r="D90" s="22"/>
      <c r="E90" s="22">
        <v>8276</v>
      </c>
      <c r="F90" s="22"/>
      <c r="G90" s="21">
        <v>3555</v>
      </c>
      <c r="H90" s="22"/>
      <c r="I90" s="22">
        <v>6075</v>
      </c>
      <c r="J90" s="22"/>
      <c r="K90" s="16">
        <f t="shared" si="1"/>
        <v>67235</v>
      </c>
      <c r="L90" s="22"/>
      <c r="M90" s="22">
        <v>44354</v>
      </c>
      <c r="N90" s="22"/>
      <c r="O90" s="22">
        <v>13657</v>
      </c>
      <c r="P90" s="22"/>
      <c r="Q90" s="22">
        <v>9224</v>
      </c>
      <c r="R90" s="5"/>
      <c r="S90" s="5"/>
      <c r="T90" s="5"/>
      <c r="U90" s="5"/>
      <c r="V90" s="5"/>
      <c r="W90" s="5"/>
    </row>
    <row r="91" spans="1:23" s="6" customFormat="1" ht="13.5" customHeight="1">
      <c r="A91" s="16" t="s">
        <v>59</v>
      </c>
      <c r="B91" s="17"/>
      <c r="C91" s="21">
        <v>96467</v>
      </c>
      <c r="D91" s="21"/>
      <c r="E91" s="21">
        <v>0</v>
      </c>
      <c r="F91" s="21"/>
      <c r="G91" s="21">
        <v>3675</v>
      </c>
      <c r="H91" s="21"/>
      <c r="I91" s="21">
        <v>16458</v>
      </c>
      <c r="J91" s="21"/>
      <c r="K91" s="16">
        <f t="shared" si="1"/>
        <v>116600</v>
      </c>
      <c r="L91" s="21"/>
      <c r="M91" s="21">
        <v>62473</v>
      </c>
      <c r="N91" s="21"/>
      <c r="O91" s="21">
        <v>41926</v>
      </c>
      <c r="P91" s="21"/>
      <c r="Q91" s="21">
        <v>12201</v>
      </c>
      <c r="R91" s="5"/>
      <c r="S91" s="5"/>
      <c r="T91" s="5"/>
      <c r="U91" s="5"/>
      <c r="V91" s="5"/>
      <c r="W91" s="5"/>
    </row>
    <row r="92" spans="1:23" s="6" customFormat="1" ht="13.5" customHeight="1">
      <c r="A92" s="16" t="s">
        <v>60</v>
      </c>
      <c r="B92" s="17"/>
      <c r="C92" s="21">
        <v>790510</v>
      </c>
      <c r="D92" s="21"/>
      <c r="E92" s="21">
        <v>0</v>
      </c>
      <c r="F92" s="21"/>
      <c r="G92" s="21">
        <v>69132</v>
      </c>
      <c r="H92" s="21"/>
      <c r="I92" s="21">
        <v>2007</v>
      </c>
      <c r="J92" s="21"/>
      <c r="K92" s="16">
        <f t="shared" si="1"/>
        <v>861649</v>
      </c>
      <c r="L92" s="21"/>
      <c r="M92" s="21">
        <v>720459</v>
      </c>
      <c r="N92" s="21"/>
      <c r="O92" s="21">
        <v>115448</v>
      </c>
      <c r="P92" s="21"/>
      <c r="Q92" s="21">
        <v>25742</v>
      </c>
      <c r="R92" s="5"/>
      <c r="S92" s="5"/>
      <c r="T92" s="5"/>
      <c r="U92" s="5"/>
      <c r="V92" s="5"/>
      <c r="W92" s="5"/>
    </row>
    <row r="93" spans="1:23" s="6" customFormat="1" ht="13.5" customHeight="1">
      <c r="A93" s="16" t="s">
        <v>61</v>
      </c>
      <c r="B93" s="17"/>
      <c r="C93" s="21">
        <v>307639</v>
      </c>
      <c r="D93" s="21"/>
      <c r="E93" s="21">
        <v>194830</v>
      </c>
      <c r="F93" s="21"/>
      <c r="G93" s="21">
        <v>7654</v>
      </c>
      <c r="H93" s="21"/>
      <c r="I93" s="21">
        <v>2892</v>
      </c>
      <c r="J93" s="21"/>
      <c r="K93" s="16">
        <f t="shared" si="1"/>
        <v>513015</v>
      </c>
      <c r="L93" s="21"/>
      <c r="M93" s="21">
        <v>413067</v>
      </c>
      <c r="N93" s="21"/>
      <c r="O93" s="21">
        <v>65684</v>
      </c>
      <c r="P93" s="21"/>
      <c r="Q93" s="21">
        <v>34264</v>
      </c>
      <c r="R93" s="5"/>
      <c r="S93" s="5"/>
      <c r="T93" s="5"/>
      <c r="U93" s="5"/>
      <c r="V93" s="5"/>
      <c r="W93" s="5"/>
    </row>
    <row r="94" spans="1:23" s="6" customFormat="1" ht="13.5" customHeight="1">
      <c r="A94" s="16" t="s">
        <v>62</v>
      </c>
      <c r="B94" s="17"/>
      <c r="C94" s="21">
        <v>869833</v>
      </c>
      <c r="D94" s="21"/>
      <c r="E94" s="21">
        <v>0</v>
      </c>
      <c r="F94" s="21"/>
      <c r="G94" s="20">
        <v>196</v>
      </c>
      <c r="H94" s="21"/>
      <c r="I94" s="21">
        <v>127</v>
      </c>
      <c r="J94" s="21"/>
      <c r="K94" s="31">
        <f t="shared" si="1"/>
        <v>870156</v>
      </c>
      <c r="L94" s="21"/>
      <c r="M94" s="21">
        <v>818149</v>
      </c>
      <c r="N94" s="21"/>
      <c r="O94" s="21">
        <v>51652</v>
      </c>
      <c r="P94" s="21"/>
      <c r="Q94" s="21">
        <v>355</v>
      </c>
      <c r="R94" s="5"/>
      <c r="S94" s="5"/>
      <c r="T94" s="5"/>
      <c r="U94" s="5"/>
      <c r="V94" s="5"/>
      <c r="W94" s="5"/>
    </row>
    <row r="95" spans="1:23" s="6" customFormat="1" ht="13.5" customHeight="1">
      <c r="A95" s="20"/>
      <c r="B95" s="17"/>
      <c r="C95" s="28"/>
      <c r="D95" s="16"/>
      <c r="E95" s="28"/>
      <c r="F95" s="16"/>
      <c r="G95" s="28"/>
      <c r="H95" s="16"/>
      <c r="I95" s="28"/>
      <c r="J95" s="16"/>
      <c r="K95" s="16"/>
      <c r="L95" s="16"/>
      <c r="M95" s="28"/>
      <c r="N95" s="16"/>
      <c r="O95" s="28"/>
      <c r="P95" s="16"/>
      <c r="Q95" s="28"/>
      <c r="R95" s="5"/>
      <c r="S95" s="5"/>
      <c r="T95" s="5"/>
      <c r="U95" s="5"/>
      <c r="V95" s="5"/>
      <c r="W95" s="5"/>
    </row>
    <row r="96" spans="1:23" s="6" customFormat="1" ht="13.5" customHeight="1">
      <c r="A96" s="16" t="s">
        <v>22</v>
      </c>
      <c r="B96" s="17" t="s">
        <v>13</v>
      </c>
      <c r="C96" s="18">
        <f>SUM(C62:C94)</f>
        <v>7067531</v>
      </c>
      <c r="D96" s="16"/>
      <c r="E96" s="18">
        <f>SUM(E62:E94)</f>
        <v>3183982</v>
      </c>
      <c r="F96" s="16"/>
      <c r="G96" s="18">
        <f>SUM(G62:G94)</f>
        <v>1545983</v>
      </c>
      <c r="H96" s="16"/>
      <c r="I96" s="18">
        <f>SUM(I62:I94)</f>
        <v>1440553</v>
      </c>
      <c r="J96" s="16"/>
      <c r="K96" s="18">
        <f t="shared" si="1"/>
        <v>13238049</v>
      </c>
      <c r="L96" s="16"/>
      <c r="M96" s="18">
        <f>SUM(M62:M94)</f>
        <v>8205718</v>
      </c>
      <c r="N96" s="16"/>
      <c r="O96" s="18">
        <f>SUM(O62:O94)</f>
        <v>4306118</v>
      </c>
      <c r="P96" s="16"/>
      <c r="Q96" s="18">
        <f>SUM(Q62:Q94)</f>
        <v>726213</v>
      </c>
      <c r="R96" s="5"/>
      <c r="S96" s="5"/>
      <c r="T96" s="5"/>
      <c r="U96" s="5"/>
      <c r="V96" s="5"/>
      <c r="W96" s="5"/>
    </row>
    <row r="97" spans="1:23" s="6" customFormat="1" ht="13.5" customHeight="1">
      <c r="A97" s="16"/>
      <c r="B97" s="17" t="s">
        <v>13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5"/>
      <c r="S97" s="5"/>
      <c r="T97" s="5"/>
      <c r="U97" s="5"/>
      <c r="V97" s="5"/>
      <c r="W97" s="5"/>
    </row>
    <row r="98" spans="1:23" s="6" customFormat="1" ht="13.5" customHeight="1">
      <c r="A98" s="16" t="s">
        <v>20</v>
      </c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5"/>
      <c r="S98" s="5"/>
      <c r="T98" s="5"/>
      <c r="U98" s="5"/>
      <c r="V98" s="5"/>
      <c r="W98" s="5"/>
    </row>
    <row r="99" spans="1:23" s="6" customFormat="1" ht="13.5" customHeight="1">
      <c r="A99" s="16" t="s">
        <v>55</v>
      </c>
      <c r="B99" s="17"/>
      <c r="C99" s="21">
        <v>0</v>
      </c>
      <c r="D99" s="21"/>
      <c r="E99" s="21">
        <v>0</v>
      </c>
      <c r="F99" s="21"/>
      <c r="G99" s="21">
        <v>3293</v>
      </c>
      <c r="H99" s="21"/>
      <c r="I99" s="21">
        <v>130256</v>
      </c>
      <c r="J99" s="21"/>
      <c r="K99" s="21">
        <f t="shared" si="1"/>
        <v>133549</v>
      </c>
      <c r="L99" s="21"/>
      <c r="M99" s="21">
        <v>121928</v>
      </c>
      <c r="N99" s="21"/>
      <c r="O99" s="21">
        <v>11621</v>
      </c>
      <c r="P99" s="21"/>
      <c r="Q99" s="21">
        <v>0</v>
      </c>
      <c r="R99" s="5"/>
      <c r="S99" s="5"/>
      <c r="T99" s="5"/>
      <c r="U99" s="5"/>
      <c r="V99" s="5"/>
      <c r="W99" s="5"/>
    </row>
    <row r="100" spans="1:23" s="6" customFormat="1" ht="13.5" customHeight="1">
      <c r="A100" s="16" t="s">
        <v>89</v>
      </c>
      <c r="B100" s="17"/>
      <c r="C100" s="31">
        <v>0</v>
      </c>
      <c r="D100" s="21"/>
      <c r="E100" s="31">
        <v>0</v>
      </c>
      <c r="F100" s="21"/>
      <c r="G100" s="31">
        <v>0</v>
      </c>
      <c r="H100" s="21"/>
      <c r="I100" s="31">
        <v>68149</v>
      </c>
      <c r="J100" s="21"/>
      <c r="K100" s="31">
        <f t="shared" si="1"/>
        <v>68149</v>
      </c>
      <c r="L100" s="21"/>
      <c r="M100" s="31">
        <v>47115</v>
      </c>
      <c r="N100" s="21"/>
      <c r="O100" s="31">
        <v>21034</v>
      </c>
      <c r="P100" s="21"/>
      <c r="Q100" s="31">
        <v>0</v>
      </c>
      <c r="R100" s="5"/>
      <c r="S100" s="5"/>
      <c r="T100" s="5"/>
      <c r="U100" s="5"/>
      <c r="V100" s="5"/>
      <c r="W100" s="5"/>
    </row>
    <row r="101" spans="1:23" s="6" customFormat="1" ht="13.5" customHeight="1">
      <c r="A101" s="16"/>
      <c r="B101" s="17"/>
      <c r="C101" s="21"/>
      <c r="D101" s="16"/>
      <c r="E101" s="21"/>
      <c r="F101" s="16"/>
      <c r="G101" s="21"/>
      <c r="H101" s="16"/>
      <c r="I101" s="21"/>
      <c r="J101" s="16"/>
      <c r="K101" s="21"/>
      <c r="L101" s="16"/>
      <c r="M101" s="21"/>
      <c r="N101" s="16"/>
      <c r="O101" s="21"/>
      <c r="P101" s="16"/>
      <c r="Q101" s="21"/>
      <c r="R101" s="5"/>
      <c r="S101" s="5"/>
      <c r="T101" s="5"/>
      <c r="U101" s="5"/>
      <c r="V101" s="5"/>
      <c r="W101" s="5"/>
    </row>
    <row r="102" spans="1:23" s="6" customFormat="1" ht="13.5" customHeight="1">
      <c r="A102" s="16" t="s">
        <v>23</v>
      </c>
      <c r="B102" s="17"/>
      <c r="C102" s="18">
        <f>SUM(C99:C99)</f>
        <v>0</v>
      </c>
      <c r="D102" s="16"/>
      <c r="E102" s="18">
        <f>SUM(E99:E99)</f>
        <v>0</v>
      </c>
      <c r="F102" s="16"/>
      <c r="G102" s="18">
        <f>SUM(G99:G99)</f>
        <v>3293</v>
      </c>
      <c r="H102" s="16"/>
      <c r="I102" s="18">
        <f>SUM(I99:I100)</f>
        <v>198405</v>
      </c>
      <c r="J102" s="16"/>
      <c r="K102" s="18">
        <f t="shared" si="1"/>
        <v>201698</v>
      </c>
      <c r="L102" s="16"/>
      <c r="M102" s="18">
        <f>SUM(M99:M100)</f>
        <v>169043</v>
      </c>
      <c r="N102" s="16"/>
      <c r="O102" s="18">
        <f>SUM(O99:O100)</f>
        <v>32655</v>
      </c>
      <c r="P102" s="16"/>
      <c r="Q102" s="18">
        <f>SUM(Q99:Q99)</f>
        <v>0</v>
      </c>
      <c r="R102" s="5"/>
      <c r="S102" s="5"/>
      <c r="T102" s="5"/>
      <c r="U102" s="5"/>
      <c r="V102" s="5"/>
      <c r="W102" s="5"/>
    </row>
    <row r="103" spans="1:23" s="6" customFormat="1" ht="13.5" customHeight="1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5"/>
      <c r="S103" s="5"/>
      <c r="T103" s="5"/>
      <c r="U103" s="5"/>
      <c r="V103" s="5"/>
      <c r="W103" s="5"/>
    </row>
    <row r="104" spans="1:23" s="6" customFormat="1" ht="13.5" customHeight="1">
      <c r="A104" s="16" t="s">
        <v>18</v>
      </c>
      <c r="B104" s="17" t="s">
        <v>13</v>
      </c>
      <c r="C104" s="16" t="s">
        <v>13</v>
      </c>
      <c r="D104" s="16"/>
      <c r="E104" s="16"/>
      <c r="F104" s="16"/>
      <c r="G104" s="16" t="s">
        <v>13</v>
      </c>
      <c r="H104" s="16"/>
      <c r="I104" s="16" t="s">
        <v>13</v>
      </c>
      <c r="J104" s="16"/>
      <c r="K104" s="16"/>
      <c r="L104" s="16"/>
      <c r="M104" s="16" t="s">
        <v>13</v>
      </c>
      <c r="N104" s="16"/>
      <c r="O104" s="16" t="s">
        <v>13</v>
      </c>
      <c r="P104" s="16"/>
      <c r="Q104" s="16" t="s">
        <v>13</v>
      </c>
      <c r="R104" s="5"/>
      <c r="S104" s="5"/>
      <c r="T104" s="5"/>
      <c r="U104" s="5"/>
      <c r="V104" s="5"/>
      <c r="W104" s="5"/>
    </row>
    <row r="105" spans="1:23" s="6" customFormat="1" ht="13.5" customHeight="1">
      <c r="A105" s="16" t="s">
        <v>63</v>
      </c>
      <c r="B105" s="17"/>
      <c r="C105" s="16">
        <v>0</v>
      </c>
      <c r="D105" s="16"/>
      <c r="E105" s="16">
        <v>0</v>
      </c>
      <c r="F105" s="16"/>
      <c r="G105" s="16">
        <v>0</v>
      </c>
      <c r="H105" s="16"/>
      <c r="I105" s="16">
        <v>1678</v>
      </c>
      <c r="J105" s="16"/>
      <c r="K105" s="16">
        <f t="shared" si="1"/>
        <v>1678</v>
      </c>
      <c r="L105" s="16"/>
      <c r="M105" s="16">
        <v>0</v>
      </c>
      <c r="N105" s="16"/>
      <c r="O105" s="16">
        <v>1678</v>
      </c>
      <c r="P105" s="16"/>
      <c r="Q105" s="16">
        <v>0</v>
      </c>
      <c r="R105" s="5"/>
      <c r="S105" s="5"/>
      <c r="T105" s="5"/>
      <c r="U105" s="5"/>
      <c r="V105" s="5"/>
      <c r="W105" s="5"/>
    </row>
    <row r="106" spans="1:23" s="6" customFormat="1" ht="13.5" customHeight="1">
      <c r="A106" s="16" t="s">
        <v>79</v>
      </c>
      <c r="B106" s="17"/>
      <c r="C106" s="16">
        <v>0</v>
      </c>
      <c r="D106" s="16"/>
      <c r="E106" s="16">
        <v>0</v>
      </c>
      <c r="F106" s="16"/>
      <c r="G106" s="16">
        <v>0</v>
      </c>
      <c r="H106" s="16"/>
      <c r="I106" s="16">
        <v>-2677</v>
      </c>
      <c r="J106" s="16"/>
      <c r="K106" s="16">
        <f t="shared" si="1"/>
        <v>-2677</v>
      </c>
      <c r="L106" s="16"/>
      <c r="M106" s="16">
        <v>0</v>
      </c>
      <c r="N106" s="16"/>
      <c r="O106" s="16">
        <v>-2677</v>
      </c>
      <c r="P106" s="16"/>
      <c r="Q106" s="16">
        <v>0</v>
      </c>
      <c r="R106" s="5"/>
      <c r="S106" s="5"/>
      <c r="T106" s="5"/>
      <c r="U106" s="5"/>
      <c r="V106" s="5"/>
      <c r="W106" s="5"/>
    </row>
    <row r="107" spans="1:23" s="6" customFormat="1" ht="13.5" customHeight="1">
      <c r="A107" s="16" t="s">
        <v>70</v>
      </c>
      <c r="B107" s="17" t="s">
        <v>13</v>
      </c>
      <c r="C107" s="16">
        <v>0</v>
      </c>
      <c r="D107" s="16"/>
      <c r="E107" s="16">
        <v>0</v>
      </c>
      <c r="F107" s="16"/>
      <c r="G107" s="16">
        <v>72553</v>
      </c>
      <c r="H107" s="16"/>
      <c r="I107" s="16">
        <v>63018</v>
      </c>
      <c r="J107" s="16"/>
      <c r="K107" s="16">
        <f t="shared" si="1"/>
        <v>135571</v>
      </c>
      <c r="L107" s="16"/>
      <c r="M107" s="16">
        <v>93037</v>
      </c>
      <c r="N107" s="16"/>
      <c r="O107" s="16">
        <v>42534</v>
      </c>
      <c r="P107" s="16"/>
      <c r="Q107" s="16">
        <v>0</v>
      </c>
      <c r="R107" s="5"/>
      <c r="S107" s="5"/>
      <c r="T107" s="5"/>
      <c r="U107" s="5"/>
      <c r="V107" s="5"/>
      <c r="W107" s="5"/>
    </row>
    <row r="108" spans="1:23" s="6" customFormat="1" ht="13.5" customHeight="1">
      <c r="A108" s="16" t="s">
        <v>64</v>
      </c>
      <c r="B108" s="17" t="s">
        <v>13</v>
      </c>
      <c r="C108" s="21">
        <v>0</v>
      </c>
      <c r="D108" s="16"/>
      <c r="E108" s="21">
        <v>0</v>
      </c>
      <c r="F108" s="16"/>
      <c r="G108" s="21">
        <v>249</v>
      </c>
      <c r="H108" s="16"/>
      <c r="I108" s="21">
        <v>4445076</v>
      </c>
      <c r="J108" s="16"/>
      <c r="K108" s="21">
        <f t="shared" si="1"/>
        <v>4445325</v>
      </c>
      <c r="L108" s="16"/>
      <c r="M108" s="21">
        <v>243216</v>
      </c>
      <c r="N108" s="16"/>
      <c r="O108" s="21">
        <v>4202109</v>
      </c>
      <c r="P108" s="16"/>
      <c r="Q108" s="21">
        <v>0</v>
      </c>
      <c r="R108" s="5"/>
      <c r="S108" s="5"/>
      <c r="T108" s="5"/>
      <c r="U108" s="5"/>
      <c r="V108" s="5"/>
      <c r="W108" s="5"/>
    </row>
    <row r="109" spans="1:23" s="6" customFormat="1" ht="13.5" customHeight="1">
      <c r="A109" s="16" t="s">
        <v>84</v>
      </c>
      <c r="B109" s="17"/>
      <c r="C109" s="21">
        <v>0</v>
      </c>
      <c r="D109" s="16"/>
      <c r="E109" s="21">
        <v>0</v>
      </c>
      <c r="F109" s="16"/>
      <c r="G109" s="21">
        <v>0</v>
      </c>
      <c r="H109" s="16"/>
      <c r="I109" s="21">
        <v>-4309</v>
      </c>
      <c r="J109" s="16"/>
      <c r="K109" s="21">
        <f t="shared" si="1"/>
        <v>-4309</v>
      </c>
      <c r="L109" s="16"/>
      <c r="M109" s="21">
        <v>0</v>
      </c>
      <c r="N109" s="16"/>
      <c r="O109" s="21">
        <v>-4309</v>
      </c>
      <c r="P109" s="16"/>
      <c r="Q109" s="21">
        <v>0</v>
      </c>
      <c r="R109" s="5"/>
      <c r="S109" s="5"/>
      <c r="T109" s="5"/>
      <c r="U109" s="5"/>
      <c r="V109" s="5"/>
      <c r="W109" s="5"/>
    </row>
    <row r="110" spans="1:23" s="6" customFormat="1" ht="13.5" customHeight="1">
      <c r="A110" s="16" t="s">
        <v>90</v>
      </c>
      <c r="B110" s="17"/>
      <c r="C110" s="21">
        <v>0</v>
      </c>
      <c r="D110" s="16"/>
      <c r="E110" s="21">
        <v>0</v>
      </c>
      <c r="F110" s="16"/>
      <c r="G110" s="21">
        <v>0</v>
      </c>
      <c r="H110" s="16"/>
      <c r="I110" s="21">
        <v>229720</v>
      </c>
      <c r="J110" s="16"/>
      <c r="K110" s="31">
        <f t="shared" si="1"/>
        <v>229720</v>
      </c>
      <c r="L110" s="16"/>
      <c r="M110" s="21">
        <v>204829</v>
      </c>
      <c r="N110" s="16"/>
      <c r="O110" s="21">
        <v>24891</v>
      </c>
      <c r="P110" s="16"/>
      <c r="Q110" s="21">
        <v>0</v>
      </c>
      <c r="R110" s="5"/>
      <c r="S110" s="5"/>
      <c r="T110" s="5"/>
      <c r="U110" s="5"/>
      <c r="V110" s="5"/>
      <c r="W110" s="5"/>
    </row>
    <row r="111" spans="1:23" s="6" customFormat="1" ht="13.5" customHeight="1">
      <c r="A111" s="16"/>
      <c r="B111" s="17"/>
      <c r="C111" s="28"/>
      <c r="D111" s="16"/>
      <c r="E111" s="28"/>
      <c r="F111" s="16"/>
      <c r="G111" s="28"/>
      <c r="H111" s="16"/>
      <c r="I111" s="28"/>
      <c r="J111" s="16"/>
      <c r="K111" s="16"/>
      <c r="L111" s="16"/>
      <c r="M111" s="28"/>
      <c r="N111" s="16"/>
      <c r="O111" s="28"/>
      <c r="P111" s="16"/>
      <c r="Q111" s="28"/>
      <c r="R111" s="5"/>
      <c r="S111" s="5"/>
      <c r="T111" s="5"/>
      <c r="U111" s="5"/>
      <c r="V111" s="5"/>
      <c r="W111" s="5"/>
    </row>
    <row r="112" spans="1:23" s="6" customFormat="1" ht="13.5" customHeight="1">
      <c r="A112" s="16" t="s">
        <v>24</v>
      </c>
      <c r="B112" s="17" t="s">
        <v>13</v>
      </c>
      <c r="C112" s="18">
        <f>SUM(C105:C110)</f>
        <v>0</v>
      </c>
      <c r="D112" s="16"/>
      <c r="E112" s="18">
        <f>SUM(E105:E110)</f>
        <v>0</v>
      </c>
      <c r="F112" s="16"/>
      <c r="G112" s="18">
        <f>SUM(G105:G110)</f>
        <v>72802</v>
      </c>
      <c r="H112" s="16"/>
      <c r="I112" s="18">
        <f>SUM(I105:I110)</f>
        <v>4732506</v>
      </c>
      <c r="J112" s="16"/>
      <c r="K112" s="18">
        <f t="shared" si="1"/>
        <v>4805308</v>
      </c>
      <c r="L112" s="16"/>
      <c r="M112" s="18">
        <f>SUM(M105:M110)</f>
        <v>541082</v>
      </c>
      <c r="N112" s="16"/>
      <c r="O112" s="18">
        <f>SUM(O105:O110)</f>
        <v>4264226</v>
      </c>
      <c r="P112" s="16"/>
      <c r="Q112" s="18">
        <f>SUM(Q105:Q110)</f>
        <v>0</v>
      </c>
      <c r="R112" s="5"/>
      <c r="S112" s="5"/>
      <c r="T112" s="5"/>
      <c r="U112" s="5"/>
      <c r="V112" s="5"/>
      <c r="W112" s="5"/>
    </row>
    <row r="113" spans="1:23" s="6" customFormat="1" ht="13.5" customHeight="1">
      <c r="A113" s="16"/>
      <c r="B113" s="17" t="s">
        <v>13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5"/>
      <c r="S113" s="5"/>
      <c r="T113" s="5"/>
      <c r="U113" s="5"/>
      <c r="V113" s="5"/>
      <c r="W113" s="5"/>
    </row>
    <row r="114" spans="1:23" s="6" customFormat="1" ht="13.5" customHeight="1">
      <c r="A114" s="16" t="s">
        <v>87</v>
      </c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5"/>
      <c r="S114" s="5"/>
      <c r="T114" s="5"/>
      <c r="U114" s="5"/>
      <c r="V114" s="5"/>
      <c r="W114" s="5"/>
    </row>
    <row r="115" spans="1:23" s="6" customFormat="1" ht="13.5" customHeight="1">
      <c r="A115" s="16" t="s">
        <v>88</v>
      </c>
      <c r="B115" s="17"/>
      <c r="C115" s="31">
        <v>0</v>
      </c>
      <c r="D115" s="16"/>
      <c r="E115" s="31">
        <v>0</v>
      </c>
      <c r="F115" s="16"/>
      <c r="G115" s="31">
        <v>0</v>
      </c>
      <c r="H115" s="16"/>
      <c r="I115" s="31">
        <v>698</v>
      </c>
      <c r="J115" s="16"/>
      <c r="K115" s="31">
        <f t="shared" si="1"/>
        <v>698</v>
      </c>
      <c r="L115" s="16"/>
      <c r="M115" s="31">
        <v>0</v>
      </c>
      <c r="N115" s="16"/>
      <c r="O115" s="31">
        <v>698</v>
      </c>
      <c r="P115" s="16"/>
      <c r="Q115" s="31">
        <v>0</v>
      </c>
      <c r="R115" s="5"/>
      <c r="S115" s="5"/>
      <c r="T115" s="5"/>
      <c r="U115" s="5"/>
      <c r="V115" s="5"/>
      <c r="W115" s="5"/>
    </row>
    <row r="116" spans="1:23" s="6" customFormat="1" ht="13.5" customHeigh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5"/>
      <c r="S116" s="5"/>
      <c r="T116" s="5"/>
      <c r="U116" s="5"/>
      <c r="V116" s="5"/>
      <c r="W116" s="5"/>
    </row>
    <row r="117" spans="1:23" s="6" customFormat="1" ht="13.5" customHeight="1">
      <c r="A117" s="16" t="s">
        <v>100</v>
      </c>
      <c r="B117" s="17"/>
      <c r="C117" s="18">
        <f>SUM(C115:C115)</f>
        <v>0</v>
      </c>
      <c r="D117" s="16"/>
      <c r="E117" s="18">
        <f>SUM(E115:E115)</f>
        <v>0</v>
      </c>
      <c r="F117" s="16"/>
      <c r="G117" s="18">
        <f>SUM(G115:G115)</f>
        <v>0</v>
      </c>
      <c r="H117" s="16"/>
      <c r="I117" s="18">
        <f>SUM(I115:I115)</f>
        <v>698</v>
      </c>
      <c r="J117" s="16"/>
      <c r="K117" s="18">
        <f t="shared" si="1"/>
        <v>698</v>
      </c>
      <c r="L117" s="16"/>
      <c r="M117" s="18">
        <f>SUM(M115:M115)</f>
        <v>0</v>
      </c>
      <c r="N117" s="16"/>
      <c r="O117" s="18">
        <f>SUM(O115:O115)</f>
        <v>698</v>
      </c>
      <c r="P117" s="16"/>
      <c r="Q117" s="18">
        <f>SUM(Q115:Q115)</f>
        <v>0</v>
      </c>
      <c r="R117" s="5"/>
      <c r="S117" s="5"/>
      <c r="T117" s="5"/>
      <c r="U117" s="5"/>
      <c r="V117" s="5"/>
      <c r="W117" s="5"/>
    </row>
    <row r="118" spans="1:23" s="6" customFormat="1" ht="13.5" customHeight="1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5"/>
      <c r="S118" s="5"/>
      <c r="T118" s="5"/>
      <c r="U118" s="5"/>
      <c r="V118" s="5"/>
      <c r="W118" s="5"/>
    </row>
    <row r="119" spans="1:23" s="6" customFormat="1" ht="13.5" customHeight="1">
      <c r="A119" s="16" t="s">
        <v>14</v>
      </c>
      <c r="B119" s="17" t="s">
        <v>13</v>
      </c>
      <c r="C119" s="18">
        <v>0</v>
      </c>
      <c r="D119" s="16"/>
      <c r="E119" s="18">
        <v>0</v>
      </c>
      <c r="F119" s="16"/>
      <c r="G119" s="18">
        <v>42100</v>
      </c>
      <c r="H119" s="16"/>
      <c r="I119" s="18">
        <v>0</v>
      </c>
      <c r="J119" s="16"/>
      <c r="K119" s="18">
        <f t="shared" si="1"/>
        <v>42100</v>
      </c>
      <c r="L119" s="16"/>
      <c r="M119" s="18">
        <v>0</v>
      </c>
      <c r="N119" s="16"/>
      <c r="O119" s="18">
        <v>42100</v>
      </c>
      <c r="P119" s="16"/>
      <c r="Q119" s="18">
        <v>0</v>
      </c>
      <c r="R119" s="5"/>
      <c r="S119" s="5"/>
      <c r="T119" s="5"/>
      <c r="U119" s="5"/>
      <c r="V119" s="5"/>
      <c r="W119" s="5"/>
    </row>
    <row r="120" spans="1:23" s="6" customFormat="1" ht="13.5" customHeight="1">
      <c r="A120" s="16"/>
      <c r="B120" s="17" t="s">
        <v>13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5"/>
      <c r="S120" s="5"/>
      <c r="T120" s="5"/>
      <c r="U120" s="5"/>
      <c r="V120" s="5"/>
      <c r="W120" s="5"/>
    </row>
    <row r="121" spans="1:23" s="6" customFormat="1" ht="13.5" customHeight="1">
      <c r="A121" s="16" t="s">
        <v>74</v>
      </c>
      <c r="B121" s="17" t="s">
        <v>13</v>
      </c>
      <c r="C121" s="32">
        <f>SUM(C119,C117,C112,C102,C96,C59)</f>
        <v>12432793</v>
      </c>
      <c r="D121" s="21"/>
      <c r="E121" s="32">
        <f>SUM(E119,E117,E112,E102,E96,E59)</f>
        <v>9584226</v>
      </c>
      <c r="F121" s="21"/>
      <c r="G121" s="32">
        <f>SUM(G119,G117,G112,G102,G96,G59)</f>
        <v>7529989</v>
      </c>
      <c r="H121" s="21"/>
      <c r="I121" s="32">
        <f>SUM(I119,I117,I112,I102,I96,I59)</f>
        <v>12982912</v>
      </c>
      <c r="J121" s="21"/>
      <c r="K121" s="18">
        <f t="shared" si="1"/>
        <v>42529920</v>
      </c>
      <c r="L121" s="21"/>
      <c r="M121" s="32">
        <f>SUM(M119,M117,M112,M102,M96,M59)</f>
        <v>23897607</v>
      </c>
      <c r="N121" s="21"/>
      <c r="O121" s="32">
        <f>SUM(O119,O117,O112,O102,O96,O59)</f>
        <v>16218670</v>
      </c>
      <c r="P121" s="21"/>
      <c r="Q121" s="32">
        <f>SUM(Q119,Q117,Q112,Q102,Q96,Q59)</f>
        <v>2413643</v>
      </c>
      <c r="R121" s="5"/>
      <c r="S121" s="5"/>
      <c r="T121" s="5"/>
      <c r="U121" s="5"/>
      <c r="V121" s="5"/>
      <c r="W121" s="5"/>
    </row>
    <row r="122" spans="1:23" s="6" customFormat="1" ht="13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29"/>
      <c r="L122" s="29"/>
      <c r="M122" s="29"/>
      <c r="N122" s="29"/>
      <c r="O122" s="29"/>
      <c r="P122" s="29"/>
      <c r="Q122" s="29"/>
      <c r="R122" s="5"/>
      <c r="S122" s="5"/>
      <c r="T122" s="5"/>
      <c r="U122" s="5"/>
      <c r="V122" s="5"/>
      <c r="W122" s="5"/>
    </row>
    <row r="123" spans="1:23" s="6" customFormat="1" ht="14.25" thickBot="1">
      <c r="A123" s="16" t="s">
        <v>75</v>
      </c>
      <c r="B123" s="16"/>
      <c r="C123" s="33">
        <f>+C121</f>
        <v>12432793</v>
      </c>
      <c r="D123" s="29"/>
      <c r="E123" s="33">
        <f>+E121</f>
        <v>9584226</v>
      </c>
      <c r="F123" s="29"/>
      <c r="G123" s="33">
        <f>+G121</f>
        <v>7529989</v>
      </c>
      <c r="H123" s="29"/>
      <c r="I123" s="33">
        <f>+I121</f>
        <v>12982912</v>
      </c>
      <c r="J123" s="16"/>
      <c r="K123" s="33">
        <f t="shared" si="1"/>
        <v>42529920</v>
      </c>
      <c r="L123" s="29"/>
      <c r="M123" s="33">
        <f>+M121</f>
        <v>23897607</v>
      </c>
      <c r="N123" s="29"/>
      <c r="O123" s="33">
        <f>+O121</f>
        <v>16218670</v>
      </c>
      <c r="P123" s="29"/>
      <c r="Q123" s="33">
        <f>+Q121</f>
        <v>2413643</v>
      </c>
      <c r="R123" s="5"/>
      <c r="S123" s="5"/>
      <c r="T123" s="5"/>
      <c r="U123" s="5"/>
      <c r="V123" s="5"/>
      <c r="W123" s="5"/>
    </row>
    <row r="124" ht="12.75" thickTop="1"/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</sheetData>
  <sheetProtection/>
  <mergeCells count="6">
    <mergeCell ref="C10:I10"/>
    <mergeCell ref="A1:A8"/>
    <mergeCell ref="C4:O4"/>
    <mergeCell ref="C3:Q3"/>
    <mergeCell ref="C5:Q5"/>
    <mergeCell ref="C6:Q6"/>
  </mergeCells>
  <conditionalFormatting sqref="A14:IV123">
    <cfRule type="expression" priority="1" dxfId="0" stopIfTrue="1">
      <formula>MOD(ROW(),2)=1</formula>
    </cfRule>
  </conditionalFormatting>
  <printOptions horizontalCentered="1"/>
  <pageMargins left="0.25" right="0.25" top="0.57" bottom="0.48" header="0.3" footer="0.3"/>
  <pageSetup fitToHeight="0" horizontalDpi="600" verticalDpi="600" orientation="landscape" scale="89" r:id="rId2"/>
  <headerFooter alignWithMargins="0">
    <oddFooter>&amp;R&amp;"Goudy Old Style,Regular"Page &amp;P of &amp;N</oddFooter>
  </headerFooter>
  <rowBreaks count="2" manualBreakCount="2">
    <brk id="52" max="16" man="1"/>
    <brk id="8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jgendr1</cp:lastModifiedBy>
  <cp:lastPrinted>2011-08-19T15:19:27Z</cp:lastPrinted>
  <dcterms:created xsi:type="dcterms:W3CDTF">2002-09-19T17:26:38Z</dcterms:created>
  <dcterms:modified xsi:type="dcterms:W3CDTF">2011-09-29T14:59:08Z</dcterms:modified>
  <cp:category/>
  <cp:version/>
  <cp:contentType/>
  <cp:contentStatus/>
</cp:coreProperties>
</file>