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945" windowHeight="7320" activeTab="0"/>
  </bookViews>
  <sheets>
    <sheet name="Sheet1" sheetId="1" r:id="rId1"/>
    <sheet name="Sheet2" sheetId="2" r:id="rId2"/>
  </sheets>
  <definedNames>
    <definedName name="ASD">'Sheet1'!#REF!</definedName>
    <definedName name="LYN">'Sheet1'!#REF!</definedName>
    <definedName name="NvsASD">"V2002-06-30"</definedName>
    <definedName name="NvsAutoDrillOk">"VN"</definedName>
    <definedName name="NvsElapsedTime">0.00100740740890615</definedName>
    <definedName name="NvsEndTime">37482.7132415509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STATISTICS_CODE">"STAT_TBL"</definedName>
    <definedName name="Operating_Revenues">'Sheet1'!$12:$16</definedName>
    <definedName name="PAD">'Sheet1'!#REF!</definedName>
    <definedName name="_xlnm.Print_Area" localSheetId="0">'Sheet1'!$B$2:$M$139</definedName>
    <definedName name="_xlnm.Print_Titles" localSheetId="0">'Sheet1'!$C:$G</definedName>
    <definedName name="RID">'Sheet1'!#REF!</definedName>
    <definedName name="round_as_displayed">MID(CELL("format",'Sheet1'!A1),2,1)</definedName>
    <definedName name="row_to_adjust">'Sheet1'!$98:$98</definedName>
    <definedName name="row_to_plug">'Sheet1'!$13:$13</definedName>
    <definedName name="RunTimeDate">NOW()</definedName>
    <definedName name="Total_operating_revenues_._._._._._._._._._._._._._._._._._._._._._._._._._._._._._._._._._._._._._._._._._._._._._._._._._._._._._._._._._._._._._._._._._._._._.">'Sheet1'!$15:2</definedName>
  </definedNames>
  <calcPr fullCalcOnLoad="1"/>
</workbook>
</file>

<file path=xl/sharedStrings.xml><?xml version="1.0" encoding="utf-8"?>
<sst xmlns="http://schemas.openxmlformats.org/spreadsheetml/2006/main" count="285" uniqueCount="150">
  <si>
    <t/>
  </si>
  <si>
    <t xml:space="preserve"> </t>
  </si>
  <si>
    <t>%,C</t>
  </si>
  <si>
    <t>Total</t>
  </si>
  <si>
    <t>Other Revenues:</t>
  </si>
  <si>
    <t>Lafitte Village Apartments</t>
  </si>
  <si>
    <t>Operating Revenues:</t>
  </si>
  <si>
    <t>Operating Expenditures:</t>
  </si>
  <si>
    <t>Assets:</t>
  </si>
  <si>
    <t>Liabilities and Fund Balances:</t>
  </si>
  <si>
    <t>Deposits held for others</t>
  </si>
  <si>
    <t>Equipment renewals and replacements -</t>
  </si>
  <si>
    <t>Depreciation charges transferred</t>
  </si>
  <si>
    <t>Equipment purchases</t>
  </si>
  <si>
    <t>Operations:</t>
  </si>
  <si>
    <t>Transfers to unexpended plant</t>
  </si>
  <si>
    <t>%,ATF,FDESCR,UDESCR</t>
  </si>
  <si>
    <t xml:space="preserve">    Total operating revenues</t>
  </si>
  <si>
    <t xml:space="preserve">    Total operating expenditures</t>
  </si>
  <si>
    <t xml:space="preserve">    Total other revenues</t>
  </si>
  <si>
    <t>Cash and cash equivalents</t>
  </si>
  <si>
    <t>Accounts receivable</t>
  </si>
  <si>
    <t xml:space="preserve">    Total assets</t>
  </si>
  <si>
    <t>Accounts payable</t>
  </si>
  <si>
    <t xml:space="preserve">    Total liabilities</t>
  </si>
  <si>
    <t>%,FACCOUNT,TACCOUNT_ROLLUP2,NCASH&amp;EQUIVALENTS</t>
  </si>
  <si>
    <t>%,FACCOUNT,TACCOUNT_ROLLUP2,NINVESTMENTS</t>
  </si>
  <si>
    <t>Investments</t>
  </si>
  <si>
    <t>%,FACCOUNT,TACCOUNT_ROLLUP2,NACCRUEDINTEREST</t>
  </si>
  <si>
    <t>Accrued interest</t>
  </si>
  <si>
    <t>%,FACCOUNT,TACCOUNT_ROLLUP2,NACCOUTSRECEIVABLE</t>
  </si>
  <si>
    <t>%,FACCOUNT,TACCOUNT_ROLLUP2,NNOTESRECEIVALE</t>
  </si>
  <si>
    <t>Notes receivable</t>
  </si>
  <si>
    <t>%,FACCOUNT,TACCOUNT_ROLLUP2,NDUEFRMTRSRY</t>
  </si>
  <si>
    <t>Due from state treasury</t>
  </si>
  <si>
    <t>%,FACCOUNT,TACCOUNT_ROLLUP2,NDUEFROTCAMP</t>
  </si>
  <si>
    <t>Due from other campus</t>
  </si>
  <si>
    <t>%,FACCOUNT,TACCOUNT_ROLLUP2,NDEFERCGS&amp;PPDEXP</t>
  </si>
  <si>
    <t>%,FACCOUNT,TACCOUNT_ROLLUP2,NINVENTORIES</t>
  </si>
  <si>
    <t>Inventories</t>
  </si>
  <si>
    <t>%,FACCOUNT,TACCOUNT_ROLLUP2,NLAND&amp;IMPROVEMENTS</t>
  </si>
  <si>
    <t>Land and improvements</t>
  </si>
  <si>
    <t>%,FACCOUNT,TACCOUNT_ROLLUP2,NBUILDINGS</t>
  </si>
  <si>
    <t>Buildings</t>
  </si>
  <si>
    <t>%,FACCOUNT,TACCOUNT_ROLLUP2,NEQUIPMENT</t>
  </si>
  <si>
    <t>Equipment</t>
  </si>
  <si>
    <t>%,FACCOUNT,TACCOUNT_ROLLUP2,NLIBRARYBOOKS</t>
  </si>
  <si>
    <t>Library books</t>
  </si>
  <si>
    <t>%,FACCOUNT,TACCOUNT_ROLLUP2,NCAPITALLEASES</t>
  </si>
  <si>
    <t>Assets under capital lease</t>
  </si>
  <si>
    <t>Accrued payroll and other liabilities</t>
  </si>
  <si>
    <t>Due to other campuses</t>
  </si>
  <si>
    <t>Compensated absences liability</t>
  </si>
  <si>
    <t>Due to state treasury</t>
  </si>
  <si>
    <t>Deferred revenue</t>
  </si>
  <si>
    <t>Notes payable</t>
  </si>
  <si>
    <t>Obligation under capital lease</t>
  </si>
  <si>
    <t>Bonds payable</t>
  </si>
  <si>
    <t>EOF</t>
  </si>
  <si>
    <t>Bienville Hall</t>
  </si>
  <si>
    <t>%,FACCOUNT,TACCOUNT_ROLLUP3,NEMPLOYEEBENEFITS</t>
  </si>
  <si>
    <t>%,FACCOUNT,TACCOUNT_ROLLUP3,NSALARIES</t>
  </si>
  <si>
    <t>%,FACCOUNT,TACCOUNT_ROLLUP3,NWAGES</t>
  </si>
  <si>
    <t>%,FACCOUNT,TACCOUNT_ROLLUP3,NSCHOLARAWARD</t>
  </si>
  <si>
    <t>%,FACCOUNT,TACCOUNT_ROLLUP3,NUTILITIES</t>
  </si>
  <si>
    <t>Principal and interest</t>
  </si>
  <si>
    <t>Privateer Place</t>
  </si>
  <si>
    <t>Scholarships</t>
  </si>
  <si>
    <t>Supplies and expense</t>
  </si>
  <si>
    <t xml:space="preserve"> Operating revenues over/(under) expenditures</t>
  </si>
  <si>
    <t>%,R,FACCOUNT,TACCOUNT_ROLLUP2,NACCOUNTPAYABLE</t>
  </si>
  <si>
    <t>%,R,FACCOUNT,TACCOUNT_ROLLUP2,NACCRUEDPR&amp;OTRLIAB</t>
  </si>
  <si>
    <t>%,R,FACCOUNT,TACCOUNT_ROLLUP2,NDUEOTRCAMPUS</t>
  </si>
  <si>
    <t>%,R,FACCOUNT,TACCOUNT_ROLLUP2,NCOMPABS</t>
  </si>
  <si>
    <t>%,R,FACCOUNT,TACCOUNT_ROLLUP2,NDUETOTRSRY</t>
  </si>
  <si>
    <t>%,R,FACCOUNT,TACCOUNT_ROLLUP2,NDEPOSITSHELDFOROTRS</t>
  </si>
  <si>
    <t>%,R,FACCOUNT,TACCOUNT_ROLLUP2,NDEFERREDREVENUE</t>
  </si>
  <si>
    <t>%,R,FACCOUNT,TACCOUNT_ROLLUP2,NNOTESPAYABLE</t>
  </si>
  <si>
    <t>%,R,FACCOUNT,TACCOUNT_ROLLUP2,NOBLGTNCAP</t>
  </si>
  <si>
    <t>%,R,FACCOUNT,TACCOUNT_ROLLUP2,NBONDSPAYABLE</t>
  </si>
  <si>
    <t>Managerial services</t>
  </si>
  <si>
    <t>Deferred charges and prepaid expenses</t>
  </si>
  <si>
    <t>Liabilities:</t>
  </si>
  <si>
    <t>Fund Balances:</t>
  </si>
  <si>
    <t>Operating fund balance -</t>
  </si>
  <si>
    <t>Revenues over/(under) expenditures</t>
  </si>
  <si>
    <t>Balance at July 1</t>
  </si>
  <si>
    <t>Miscellaneous</t>
  </si>
  <si>
    <t xml:space="preserve">  Current fund balance</t>
  </si>
  <si>
    <t xml:space="preserve">      Total liabilities and fund balances</t>
  </si>
  <si>
    <t xml:space="preserve">    Total fund balances</t>
  </si>
  <si>
    <t>%,FACCOUNT,TACCOUNT_ROLLUP3,NCAPITALOUTLAY</t>
  </si>
  <si>
    <t>%,LACTUALS,SALLYEAR</t>
  </si>
  <si>
    <t>%,R,FACCOUNT,TACCOUNT_ROLLUP2,NFUNDBALANCE,FFUND_CODE,TFUND_TREE,NAUXILIARY</t>
  </si>
  <si>
    <t>%,R,FACCOUNT,TACCOUNT_ROLLUP3,NPRIVATEER_PL</t>
  </si>
  <si>
    <t>%,R,FACCOUNT,TACCOUNT_ROLLUP3,NVNDNG_MCHN</t>
  </si>
  <si>
    <t>%,R,FACCOUNT,TACCOUNT_ROLLUP3,NCOMMISSIONS</t>
  </si>
  <si>
    <t>%,R,FACCOUNT,TACCOUNT_ROLLUP3,NINVESTINCOME</t>
  </si>
  <si>
    <t>%,R,FACCOUNT,TACCOUNT_ROLLUP3,NROOFTOP_LEASES</t>
  </si>
  <si>
    <t>%,R,FACCOUNT,TACCOUNT_ROLLUP3,NRENT&amp;LEASE</t>
  </si>
  <si>
    <t>%,R,FACCOUNT,TACCOUNT_ROLLUP2,NFUNDBALANCE,FFUND_CODE,TFUND_TREE,NRENEW_&amp;_REPLACE</t>
  </si>
  <si>
    <t xml:space="preserve"> Excess of revenues over expenditures</t>
  </si>
  <si>
    <t>%,FACCOUNT,TACCOUNT_ROLLUP3,NPRIN_INT</t>
  </si>
  <si>
    <t>%,FACCOUNT,TACCOUNT_ROLLUP3,NMANSRV</t>
  </si>
  <si>
    <t>%,FACCOUNT,TACCOUNT_ROLLUP3,NATHLETICGAMEGUARANT,NGRADASST,NOPERATINGSERVICES,NOTHERCHARGES,NPELL,NPERKINSLOAN,NPROFESSSERV,NSUPPLIES,NTRAVEL,NCOSTGDSSOLD</t>
  </si>
  <si>
    <t>%,FACCOUNT,TACCOUNT_ROLLUP3,NREN_REPL</t>
  </si>
  <si>
    <t>%,R,FACCOUNT,TACCOUNT_ROLLUP3,NREN_REPL,FFUND_CODE,TFUND_TREE,NRENEW_&amp;_REPLACE</t>
  </si>
  <si>
    <t>%,R,FACCOUNT,TACCOUNT_ROLLUP2,NCAPITALOUTLAY,FFUND_CODE,TFUND_TREE,NRENEW_&amp;_REPLACE</t>
  </si>
  <si>
    <t>%,R,FACCOUNT,TACCOUNT_ROLLUP3,NCAP_IMPRV,FFUND_CODE,TFUND_TREE,NAUXILIARY</t>
  </si>
  <si>
    <t>%,R,FACCOUNT,TACCOUNT_ROLLUP3,NTRNSFRS,FFUND_CODE,TFUND_TREE,NAUXILIARY</t>
  </si>
  <si>
    <t>Transfers to renewals and replacements</t>
  </si>
  <si>
    <t>Transfers to unrestricted fund</t>
  </si>
  <si>
    <t>%,R,FACCOUNT,TACCOUNT_ROLLUP3,NAUX_RNTLS,NDPSTS_FRFTD,NMISC_GNRL,FFUND_CODE,TFUND_TREE,NAUXILIARY</t>
  </si>
  <si>
    <t>%,R,FACCOUNT,TACCOUNT_ROLLUP3,NMISC</t>
  </si>
  <si>
    <t>Asset and Liability Difference</t>
  </si>
  <si>
    <t>Vending machines</t>
  </si>
  <si>
    <t>Salaries</t>
  </si>
  <si>
    <t>Wages</t>
  </si>
  <si>
    <t>Related benefits</t>
  </si>
  <si>
    <t>Utilities</t>
  </si>
  <si>
    <t>Commissions</t>
  </si>
  <si>
    <t>Investment income</t>
  </si>
  <si>
    <t>Rooftop leases</t>
  </si>
  <si>
    <t>Rental &amp; Leases</t>
  </si>
  <si>
    <t>Liabilities</t>
  </si>
  <si>
    <t>Current fund balance………………………………………………………….</t>
  </si>
  <si>
    <t>Current fund balance……………………………………………..</t>
  </si>
  <si>
    <t>Inventories…………………………………………………………………………………………………………</t>
  </si>
  <si>
    <t>Rental</t>
  </si>
  <si>
    <t>Deferred and prepaid expense</t>
  </si>
  <si>
    <t xml:space="preserve">   Total Assets</t>
  </si>
  <si>
    <t>Deferred revenues</t>
  </si>
  <si>
    <t xml:space="preserve">   Total liabilities</t>
  </si>
  <si>
    <t xml:space="preserve">   Net Assets</t>
  </si>
  <si>
    <t xml:space="preserve">   Balance at July 1</t>
  </si>
  <si>
    <t xml:space="preserve">   Revenues over/(under) expenditures</t>
  </si>
  <si>
    <t xml:space="preserve">   Transfers to unexpended plant fund</t>
  </si>
  <si>
    <t xml:space="preserve">      Current fund balance</t>
  </si>
  <si>
    <t xml:space="preserve">     Total Fund Balances</t>
  </si>
  <si>
    <t>Depreciation</t>
  </si>
  <si>
    <t>Pontchartrain Hall</t>
  </si>
  <si>
    <t xml:space="preserve">   Depreciation charges transferred</t>
  </si>
  <si>
    <t xml:space="preserve">   Equipment purchases</t>
  </si>
  <si>
    <t>Resident Housing</t>
  </si>
  <si>
    <t>Analysis C-2B2</t>
  </si>
  <si>
    <t>Analysis of Revenues and Expenditures</t>
  </si>
  <si>
    <t>For the Year Ended June 30, 2009</t>
  </si>
  <si>
    <t>Statement of Net Assets</t>
  </si>
  <si>
    <t>Analysis of Changes in Fund Balances</t>
  </si>
  <si>
    <t xml:space="preserve">   Transfers to other funds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</si>
</sst>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;\-"/>
    <numFmt numFmtId="171" formatCode="mmmm\ d\,\ yyyy"/>
    <numFmt numFmtId="172" formatCode="#,##0.00_);#,##0.00_);\-"/>
    <numFmt numFmtId="173" formatCode="#,##0_);[Red]\(#,##0\);\-"/>
    <numFmt numFmtId="174" formatCode="#,##0_);[Red]\(#,##0\);\-_)"/>
    <numFmt numFmtId="175" formatCode="[Red]\(#,##0\);#,##0_);\-_)"/>
    <numFmt numFmtId="176" formatCode="@&quot; . . . . . . . . . . . . . . . . . . . . . . . . . . . . . . . . . . . . . . . . . . . . . . . . . . . . . . . . . . . .&quot;"/>
    <numFmt numFmtId="177" formatCode="&quot;$&quot;#,##0.00_);[Red]&quot;$&quot;\(#,##0.00\);\-"/>
    <numFmt numFmtId="178" formatCode="@&quot; . . . . . . . . . . . . . . . . . . . . . . . . . . . . . . . . . . . . . . . . .&quot;"/>
    <numFmt numFmtId="179" formatCode="@&quot; . . . . . . . . . . . . . . . . . . . . . . . . . . . . . . . . . . . . . . . . . . . . . . . . &quot;"/>
    <numFmt numFmtId="180" formatCode="0.0000"/>
    <numFmt numFmtId="181" formatCode="#,##0_);[Red]\(#,##0\);\-\ \-_)"/>
    <numFmt numFmtId="182" formatCode="#,##0_);[Red]\(#,##0\);\-\-_)"/>
    <numFmt numFmtId="183" formatCode="m/d/yy\ h:mm\ AM/PM"/>
    <numFmt numFmtId="184" formatCode="#,##0.00_);[Red]\(#,##0.00\);\-\-_)"/>
    <numFmt numFmtId="185" formatCode="_(* #,##0.0_);_(* \(#,##0.0\);_(* &quot;-&quot;??_);_(@_)"/>
    <numFmt numFmtId="186" formatCode="_(* #,##0_);_(* \(#,##0\);_(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[$-409]dddd\,\ mmmm\ dd\,\ yyyy"/>
    <numFmt numFmtId="190" formatCode="[$-409]mmmm\ d\,\ yyyy;@"/>
  </numFmts>
  <fonts count="47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Goudy Old Style"/>
      <family val="1"/>
    </font>
    <font>
      <sz val="10"/>
      <name val="Goudy Old Style"/>
      <family val="1"/>
    </font>
    <font>
      <b/>
      <sz val="12"/>
      <color indexed="56"/>
      <name val="Goudy Old Style"/>
      <family val="1"/>
    </font>
    <font>
      <sz val="12"/>
      <color indexed="56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Goudy Old Style"/>
      <family val="1"/>
    </font>
    <font>
      <sz val="12"/>
      <color rgb="FF002060"/>
      <name val="Goudy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169" fontId="1" fillId="0" borderId="0">
      <alignment/>
      <protection/>
    </xf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6" fontId="5" fillId="0" borderId="0" xfId="42" applyNumberFormat="1" applyFont="1" applyFill="1" applyAlignment="1">
      <alignment vertical="center"/>
    </xf>
    <xf numFmtId="186" fontId="5" fillId="0" borderId="0" xfId="42" applyNumberFormat="1" applyFont="1" applyFill="1" applyBorder="1" applyAlignment="1">
      <alignment vertical="center"/>
    </xf>
    <xf numFmtId="186" fontId="5" fillId="0" borderId="0" xfId="42" applyNumberFormat="1" applyFont="1" applyFill="1" applyAlignment="1">
      <alignment horizontal="right" vertical="center"/>
    </xf>
    <xf numFmtId="186" fontId="5" fillId="0" borderId="0" xfId="42" applyNumberFormat="1" applyFont="1" applyFill="1" applyBorder="1" applyAlignment="1">
      <alignment horizontal="center" vertical="center"/>
    </xf>
    <xf numFmtId="186" fontId="5" fillId="0" borderId="0" xfId="42" applyNumberFormat="1" applyFont="1" applyFill="1" applyBorder="1" applyAlignment="1">
      <alignment horizontal="right" vertical="center" wrapText="1"/>
    </xf>
    <xf numFmtId="186" fontId="5" fillId="0" borderId="0" xfId="42" applyNumberFormat="1" applyFont="1" applyFill="1" applyAlignment="1">
      <alignment horizontal="left" vertical="center"/>
    </xf>
    <xf numFmtId="186" fontId="5" fillId="0" borderId="0" xfId="42" applyNumberFormat="1" applyFont="1" applyFill="1" applyBorder="1" applyAlignment="1">
      <alignment horizontal="right" vertical="center"/>
    </xf>
    <xf numFmtId="186" fontId="7" fillId="0" borderId="0" xfId="42" applyNumberFormat="1" applyFont="1" applyFill="1" applyBorder="1" applyAlignment="1">
      <alignment horizontal="left" vertical="center"/>
    </xf>
    <xf numFmtId="186" fontId="6" fillId="0" borderId="0" xfId="42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86" fontId="7" fillId="0" borderId="0" xfId="42" applyNumberFormat="1" applyFont="1" applyFill="1" applyBorder="1" applyAlignment="1">
      <alignment horizontal="center" vertical="center"/>
    </xf>
    <xf numFmtId="186" fontId="5" fillId="2" borderId="0" xfId="42" applyNumberFormat="1" applyFont="1" applyFill="1" applyAlignment="1">
      <alignment vertical="center"/>
    </xf>
    <xf numFmtId="186" fontId="5" fillId="2" borderId="0" xfId="42" applyNumberFormat="1" applyFont="1" applyFill="1" applyBorder="1" applyAlignment="1">
      <alignment vertical="center"/>
    </xf>
    <xf numFmtId="186" fontId="24" fillId="0" borderId="0" xfId="42" applyNumberFormat="1" applyFont="1" applyFill="1" applyBorder="1" applyAlignment="1">
      <alignment horizontal="center" vertical="center"/>
    </xf>
    <xf numFmtId="186" fontId="25" fillId="0" borderId="0" xfId="42" applyNumberFormat="1" applyFont="1" applyFill="1" applyBorder="1" applyAlignment="1">
      <alignment horizontal="right" vertical="center" wrapText="1"/>
    </xf>
    <xf numFmtId="186" fontId="25" fillId="0" borderId="0" xfId="42" applyNumberFormat="1" applyFont="1" applyFill="1" applyBorder="1" applyAlignment="1">
      <alignment vertical="center"/>
    </xf>
    <xf numFmtId="186" fontId="25" fillId="0" borderId="0" xfId="42" applyNumberFormat="1" applyFont="1" applyFill="1" applyBorder="1" applyAlignment="1">
      <alignment vertical="center" wrapText="1"/>
    </xf>
    <xf numFmtId="186" fontId="25" fillId="0" borderId="10" xfId="42" applyNumberFormat="1" applyFont="1" applyFill="1" applyBorder="1" applyAlignment="1">
      <alignment horizontal="center" wrapText="1"/>
    </xf>
    <xf numFmtId="186" fontId="25" fillId="0" borderId="0" xfId="42" applyNumberFormat="1" applyFont="1" applyFill="1" applyBorder="1" applyAlignment="1">
      <alignment horizontal="center" vertical="center" wrapText="1"/>
    </xf>
    <xf numFmtId="186" fontId="25" fillId="0" borderId="10" xfId="42" applyNumberFormat="1" applyFont="1" applyFill="1" applyBorder="1" applyAlignment="1">
      <alignment horizontal="center" vertical="center" wrapText="1"/>
    </xf>
    <xf numFmtId="186" fontId="25" fillId="2" borderId="0" xfId="42" applyNumberFormat="1" applyFont="1" applyFill="1" applyAlignment="1">
      <alignment horizontal="left" vertical="center"/>
    </xf>
    <xf numFmtId="186" fontId="25" fillId="2" borderId="0" xfId="42" applyNumberFormat="1" applyFont="1" applyFill="1" applyBorder="1" applyAlignment="1">
      <alignment vertical="center"/>
    </xf>
    <xf numFmtId="186" fontId="25" fillId="2" borderId="0" xfId="42" applyNumberFormat="1" applyFont="1" applyFill="1" applyAlignment="1">
      <alignment vertical="center"/>
    </xf>
    <xf numFmtId="186" fontId="25" fillId="2" borderId="0" xfId="42" applyNumberFormat="1" applyFont="1" applyFill="1" applyAlignment="1">
      <alignment horizontal="right" vertical="center"/>
    </xf>
    <xf numFmtId="186" fontId="25" fillId="0" borderId="0" xfId="42" applyNumberFormat="1" applyFont="1" applyFill="1" applyAlignment="1">
      <alignment horizontal="left" vertical="center"/>
    </xf>
    <xf numFmtId="188" fontId="25" fillId="0" borderId="0" xfId="44" applyNumberFormat="1" applyFont="1" applyFill="1" applyBorder="1" applyAlignment="1">
      <alignment horizontal="right" vertical="center"/>
    </xf>
    <xf numFmtId="188" fontId="25" fillId="0" borderId="0" xfId="44" applyNumberFormat="1" applyFont="1" applyFill="1" applyAlignment="1">
      <alignment vertical="center"/>
    </xf>
    <xf numFmtId="186" fontId="25" fillId="0" borderId="11" xfId="42" applyNumberFormat="1" applyFont="1" applyFill="1" applyBorder="1" applyAlignment="1">
      <alignment vertical="center"/>
    </xf>
    <xf numFmtId="186" fontId="25" fillId="2" borderId="0" xfId="42" applyNumberFormat="1" applyFont="1" applyFill="1" applyBorder="1" applyAlignment="1">
      <alignment horizontal="right" vertical="center"/>
    </xf>
    <xf numFmtId="186" fontId="25" fillId="0" borderId="0" xfId="42" applyNumberFormat="1" applyFont="1" applyFill="1" applyAlignment="1">
      <alignment vertical="center"/>
    </xf>
    <xf numFmtId="186" fontId="25" fillId="2" borderId="11" xfId="42" applyNumberFormat="1" applyFont="1" applyFill="1" applyBorder="1" applyAlignment="1">
      <alignment vertical="center"/>
    </xf>
    <xf numFmtId="186" fontId="25" fillId="0" borderId="0" xfId="42" applyNumberFormat="1" applyFont="1" applyFill="1" applyBorder="1" applyAlignment="1">
      <alignment horizontal="right" vertical="center"/>
    </xf>
    <xf numFmtId="186" fontId="25" fillId="2" borderId="0" xfId="42" applyNumberFormat="1" applyFont="1" applyFill="1" applyBorder="1" applyAlignment="1">
      <alignment horizontal="left" vertical="center"/>
    </xf>
    <xf numFmtId="186" fontId="25" fillId="2" borderId="10" xfId="42" applyNumberFormat="1" applyFont="1" applyFill="1" applyBorder="1" applyAlignment="1">
      <alignment vertical="center"/>
    </xf>
    <xf numFmtId="186" fontId="25" fillId="0" borderId="0" xfId="42" applyNumberFormat="1" applyFont="1" applyFill="1" applyBorder="1" applyAlignment="1">
      <alignment horizontal="left" vertical="center"/>
    </xf>
    <xf numFmtId="188" fontId="25" fillId="2" borderId="12" xfId="44" applyNumberFormat="1" applyFont="1" applyFill="1" applyBorder="1" applyAlignment="1">
      <alignment vertical="center"/>
    </xf>
    <xf numFmtId="188" fontId="25" fillId="2" borderId="0" xfId="44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190" fontId="45" fillId="0" borderId="0" xfId="0" applyNumberFormat="1" applyFont="1" applyFill="1" applyBorder="1" applyAlignment="1">
      <alignment horizontal="center" vertical="center"/>
    </xf>
    <xf numFmtId="190" fontId="46" fillId="0" borderId="0" xfId="0" applyNumberFormat="1" applyFont="1" applyFill="1" applyBorder="1" applyAlignment="1">
      <alignment horizontal="center" vertical="center"/>
    </xf>
    <xf numFmtId="186" fontId="25" fillId="0" borderId="0" xfId="42" applyNumberFormat="1" applyFont="1" applyFill="1" applyAlignment="1" quotePrefix="1">
      <alignment vertical="center"/>
    </xf>
    <xf numFmtId="186" fontId="25" fillId="2" borderId="0" xfId="42" applyNumberFormat="1" applyFont="1" applyFill="1" applyAlignment="1" quotePrefix="1">
      <alignment vertical="center"/>
    </xf>
    <xf numFmtId="186" fontId="25" fillId="0" borderId="10" xfId="42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188" fontId="25" fillId="0" borderId="0" xfId="44" applyNumberFormat="1" applyFont="1" applyFill="1" applyAlignment="1">
      <alignment horizontal="right" vertical="center"/>
    </xf>
    <xf numFmtId="186" fontId="25" fillId="0" borderId="0" xfId="42" applyNumberFormat="1" applyFont="1" applyFill="1" applyAlignment="1">
      <alignment horizontal="right" vertical="center"/>
    </xf>
    <xf numFmtId="188" fontId="25" fillId="0" borderId="12" xfId="44" applyNumberFormat="1" applyFont="1" applyFill="1" applyBorder="1" applyAlignment="1">
      <alignment vertical="center"/>
    </xf>
    <xf numFmtId="188" fontId="25" fillId="0" borderId="0" xfId="44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</xdr:row>
      <xdr:rowOff>0</xdr:rowOff>
    </xdr:from>
    <xdr:to>
      <xdr:col>4</xdr:col>
      <xdr:colOff>476250</xdr:colOff>
      <xdr:row>5</xdr:row>
      <xdr:rowOff>200025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239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98</xdr:row>
      <xdr:rowOff>19050</xdr:rowOff>
    </xdr:from>
    <xdr:to>
      <xdr:col>2</xdr:col>
      <xdr:colOff>1981200</xdr:colOff>
      <xdr:row>101</xdr:row>
      <xdr:rowOff>85725</xdr:rowOff>
    </xdr:to>
    <xdr:pic>
      <xdr:nvPicPr>
        <xdr:cNvPr id="2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334125"/>
          <a:ext cx="1866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0"/>
  <sheetViews>
    <sheetView showGridLines="0" tabSelected="1" zoomScalePageLayoutView="0" workbookViewId="0" topLeftCell="B29">
      <selection activeCell="E101" sqref="E101"/>
    </sheetView>
  </sheetViews>
  <sheetFormatPr defaultColWidth="15.7109375" defaultRowHeight="12.75"/>
  <cols>
    <col min="1" max="1" width="0" style="1" hidden="1" customWidth="1"/>
    <col min="2" max="2" width="1.7109375" style="1" customWidth="1"/>
    <col min="3" max="3" width="30.7109375" style="1" customWidth="1"/>
    <col min="4" max="4" width="35.7109375" style="1" hidden="1" customWidth="1"/>
    <col min="5" max="5" width="10.421875" style="1" customWidth="1"/>
    <col min="6" max="6" width="1.7109375" style="1" customWidth="1"/>
    <col min="7" max="7" width="15.7109375" style="1" customWidth="1"/>
    <col min="8" max="8" width="1.7109375" style="2" customWidth="1"/>
    <col min="9" max="9" width="15.7109375" style="1" customWidth="1"/>
    <col min="10" max="10" width="1.57421875" style="1" customWidth="1"/>
    <col min="11" max="11" width="15.7109375" style="1" customWidth="1"/>
    <col min="12" max="12" width="1.7109375" style="2" customWidth="1"/>
    <col min="13" max="13" width="15.7109375" style="3" customWidth="1"/>
    <col min="14" max="16384" width="15.7109375" style="1" customWidth="1"/>
  </cols>
  <sheetData>
    <row r="1" spans="1:13" ht="12" hidden="1">
      <c r="A1" s="1" t="s">
        <v>92</v>
      </c>
      <c r="C1" s="1" t="s">
        <v>16</v>
      </c>
      <c r="D1" s="1" t="s">
        <v>2</v>
      </c>
      <c r="M1" s="3" t="s">
        <v>2</v>
      </c>
    </row>
    <row r="2" spans="2:13" s="2" customFormat="1" ht="4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13" s="2" customFormat="1" ht="16.5">
      <c r="B3" s="9"/>
      <c r="C3" s="8"/>
      <c r="D3" s="8"/>
      <c r="E3" s="8"/>
      <c r="F3" s="8"/>
      <c r="G3" s="8"/>
      <c r="H3" s="8"/>
      <c r="I3" s="8"/>
      <c r="J3" s="14" t="s">
        <v>143</v>
      </c>
      <c r="K3" s="11"/>
      <c r="L3" s="8"/>
      <c r="M3" s="8"/>
    </row>
    <row r="4" spans="2:13" s="2" customFormat="1" ht="16.5">
      <c r="B4" s="9"/>
      <c r="C4" s="8"/>
      <c r="D4" s="8"/>
      <c r="E4" s="8"/>
      <c r="F4" s="8"/>
      <c r="G4" s="8"/>
      <c r="H4" s="8"/>
      <c r="I4" s="8"/>
      <c r="J4" s="14" t="s">
        <v>144</v>
      </c>
      <c r="K4" s="11"/>
      <c r="L4" s="8"/>
      <c r="M4" s="8"/>
    </row>
    <row r="5" spans="2:13" s="2" customFormat="1" ht="6" customHeight="1">
      <c r="B5" s="9"/>
      <c r="C5" s="8"/>
      <c r="D5" s="8"/>
      <c r="E5" s="8"/>
      <c r="F5" s="8"/>
      <c r="G5" s="8"/>
      <c r="H5" s="8"/>
      <c r="I5" s="8"/>
      <c r="J5" s="14"/>
      <c r="K5" s="11"/>
      <c r="L5" s="8"/>
      <c r="M5" s="8"/>
    </row>
    <row r="6" spans="2:13" s="2" customFormat="1" ht="16.5">
      <c r="B6" s="9"/>
      <c r="C6" s="8"/>
      <c r="D6" s="8"/>
      <c r="E6" s="8"/>
      <c r="F6" s="8"/>
      <c r="G6" s="8"/>
      <c r="H6" s="8"/>
      <c r="I6" s="8"/>
      <c r="J6" s="14" t="s">
        <v>145</v>
      </c>
      <c r="K6" s="11"/>
      <c r="L6" s="8"/>
      <c r="M6" s="8"/>
    </row>
    <row r="7" spans="2:13" s="2" customFormat="1" ht="16.5">
      <c r="B7" s="9"/>
      <c r="C7" s="8"/>
      <c r="D7" s="8"/>
      <c r="E7" s="8"/>
      <c r="F7" s="8"/>
      <c r="G7" s="8"/>
      <c r="H7" s="8"/>
      <c r="I7" s="8"/>
      <c r="J7" s="14" t="s">
        <v>146</v>
      </c>
      <c r="K7" s="11"/>
      <c r="L7" s="8"/>
      <c r="M7" s="8"/>
    </row>
    <row r="8" spans="2:13" s="4" customFormat="1" ht="4.5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3:13" s="4" customFormat="1" ht="12">
      <c r="C9" s="2"/>
      <c r="D9" s="2"/>
      <c r="E9" s="2"/>
      <c r="F9" s="2"/>
      <c r="M9" s="7"/>
    </row>
    <row r="10" spans="2:13" s="5" customFormat="1" ht="26.25" customHeight="1">
      <c r="B10" s="15"/>
      <c r="C10" s="16"/>
      <c r="D10" s="17"/>
      <c r="E10" s="17"/>
      <c r="F10" s="17"/>
      <c r="G10" s="18" t="s">
        <v>59</v>
      </c>
      <c r="H10" s="19"/>
      <c r="I10" s="20" t="s">
        <v>140</v>
      </c>
      <c r="J10" s="19"/>
      <c r="K10" s="20" t="s">
        <v>5</v>
      </c>
      <c r="L10" s="19"/>
      <c r="M10" s="18" t="s">
        <v>3</v>
      </c>
    </row>
    <row r="11" spans="2:13" s="5" customFormat="1" ht="12" customHeight="1">
      <c r="B11" s="15"/>
      <c r="C11" s="16"/>
      <c r="D11" s="17"/>
      <c r="E11" s="17"/>
      <c r="F11" s="17"/>
      <c r="G11" s="19"/>
      <c r="H11" s="19"/>
      <c r="I11" s="19"/>
      <c r="J11" s="19"/>
      <c r="K11" s="19"/>
      <c r="L11" s="19"/>
      <c r="M11" s="19"/>
    </row>
    <row r="12" spans="1:13" s="2" customFormat="1" ht="13.5">
      <c r="A12" s="12" t="s">
        <v>0</v>
      </c>
      <c r="B12" s="21" t="s">
        <v>6</v>
      </c>
      <c r="C12" s="22"/>
      <c r="D12" s="21" t="s">
        <v>6</v>
      </c>
      <c r="E12" s="21"/>
      <c r="F12" s="21"/>
      <c r="G12" s="23"/>
      <c r="H12" s="22"/>
      <c r="I12" s="23"/>
      <c r="J12" s="23"/>
      <c r="K12" s="23"/>
      <c r="L12" s="22"/>
      <c r="M12" s="24"/>
    </row>
    <row r="13" spans="1:13" s="2" customFormat="1" ht="13.5">
      <c r="A13" s="2" t="s">
        <v>112</v>
      </c>
      <c r="B13" s="16"/>
      <c r="C13" s="25" t="s">
        <v>128</v>
      </c>
      <c r="D13" s="25"/>
      <c r="E13" s="25"/>
      <c r="F13" s="25" t="s">
        <v>1</v>
      </c>
      <c r="G13" s="26"/>
      <c r="H13" s="16"/>
      <c r="I13" s="27">
        <v>3017435</v>
      </c>
      <c r="J13" s="27"/>
      <c r="K13" s="27">
        <v>0</v>
      </c>
      <c r="L13" s="16"/>
      <c r="M13" s="27">
        <f>SUM(G13:K13)</f>
        <v>3017435</v>
      </c>
    </row>
    <row r="14" spans="1:13" s="2" customFormat="1" ht="13.5">
      <c r="A14" s="13" t="s">
        <v>95</v>
      </c>
      <c r="B14" s="22"/>
      <c r="C14" s="21" t="s">
        <v>115</v>
      </c>
      <c r="D14" s="21"/>
      <c r="E14" s="21"/>
      <c r="F14" s="21" t="s">
        <v>1</v>
      </c>
      <c r="G14" s="23"/>
      <c r="H14" s="22"/>
      <c r="I14" s="23">
        <v>31894</v>
      </c>
      <c r="J14" s="23"/>
      <c r="K14" s="23">
        <v>0</v>
      </c>
      <c r="L14" s="22"/>
      <c r="M14" s="23">
        <f>SUM(G14:K14)</f>
        <v>31894</v>
      </c>
    </row>
    <row r="15" spans="2:13" s="2" customFormat="1" ht="13.5">
      <c r="B15" s="16"/>
      <c r="C15" s="25" t="s">
        <v>17</v>
      </c>
      <c r="D15" s="25" t="str">
        <f>CONCATENATE(C15," . . . . . . . . . . . . . . . . . . . . . . . . . . . . . . . . . . . . . . . . . . . . . . . . . . . . . . . . . . . . . . . . . . . . .")</f>
        <v>    Total operating revenues . . . . . . . . . . . . . . . . . . . . . . . . . . . . . . . . . . . . . . . . . . . . . . . . . . . . . . . . . . . . . . . . . . . . .</v>
      </c>
      <c r="E15" s="25"/>
      <c r="F15" s="25" t="s">
        <v>1</v>
      </c>
      <c r="G15" s="28">
        <f>SUM(G13:G14)</f>
        <v>0</v>
      </c>
      <c r="H15" s="16"/>
      <c r="I15" s="28">
        <f>SUM(I13:I14)</f>
        <v>3049329</v>
      </c>
      <c r="J15" s="16"/>
      <c r="K15" s="28">
        <f>SUM(K13:K14)</f>
        <v>0</v>
      </c>
      <c r="L15" s="16"/>
      <c r="M15" s="28">
        <f>SUM(G15:K15)</f>
        <v>3049329</v>
      </c>
    </row>
    <row r="16" spans="2:13" s="2" customFormat="1" ht="13.5">
      <c r="B16" s="22"/>
      <c r="C16" s="21"/>
      <c r="D16" s="21"/>
      <c r="E16" s="21"/>
      <c r="F16" s="21" t="s">
        <v>1</v>
      </c>
      <c r="G16" s="22"/>
      <c r="H16" s="22"/>
      <c r="I16" s="22"/>
      <c r="J16" s="22"/>
      <c r="K16" s="22"/>
      <c r="L16" s="22"/>
      <c r="M16" s="29"/>
    </row>
    <row r="17" spans="1:13" s="2" customFormat="1" ht="13.5">
      <c r="A17" s="13" t="s">
        <v>1</v>
      </c>
      <c r="B17" s="21" t="s">
        <v>7</v>
      </c>
      <c r="C17" s="22"/>
      <c r="D17" s="21" t="s">
        <v>7</v>
      </c>
      <c r="E17" s="21"/>
      <c r="F17" s="21" t="s">
        <v>1</v>
      </c>
      <c r="G17" s="22"/>
      <c r="H17" s="22"/>
      <c r="I17" s="22"/>
      <c r="J17" s="22"/>
      <c r="K17" s="22"/>
      <c r="L17" s="22"/>
      <c r="M17" s="29"/>
    </row>
    <row r="18" spans="1:13" s="2" customFormat="1" ht="13.5">
      <c r="A18" s="2" t="s">
        <v>61</v>
      </c>
      <c r="B18" s="16"/>
      <c r="C18" s="25" t="s">
        <v>116</v>
      </c>
      <c r="D18" s="25"/>
      <c r="E18" s="25"/>
      <c r="F18" s="25" t="s">
        <v>1</v>
      </c>
      <c r="G18" s="30">
        <v>2639</v>
      </c>
      <c r="H18" s="16"/>
      <c r="I18" s="30">
        <v>323324</v>
      </c>
      <c r="J18" s="30"/>
      <c r="K18" s="30">
        <v>0</v>
      </c>
      <c r="L18" s="16"/>
      <c r="M18" s="30">
        <f>SUM(G18:K18)</f>
        <v>325963</v>
      </c>
    </row>
    <row r="19" spans="1:13" s="2" customFormat="1" ht="13.5">
      <c r="A19" s="2" t="s">
        <v>62</v>
      </c>
      <c r="B19" s="22"/>
      <c r="C19" s="21" t="s">
        <v>117</v>
      </c>
      <c r="D19" s="21"/>
      <c r="E19" s="21"/>
      <c r="F19" s="21" t="s">
        <v>1</v>
      </c>
      <c r="G19" s="23">
        <v>3964</v>
      </c>
      <c r="H19" s="22"/>
      <c r="I19" s="23">
        <v>131927</v>
      </c>
      <c r="J19" s="23"/>
      <c r="K19" s="23">
        <v>0</v>
      </c>
      <c r="L19" s="22"/>
      <c r="M19" s="23">
        <f>SUM(G19:K19)</f>
        <v>135891</v>
      </c>
    </row>
    <row r="20" spans="1:13" s="2" customFormat="1" ht="13.5">
      <c r="A20" s="2" t="s">
        <v>60</v>
      </c>
      <c r="B20" s="16"/>
      <c r="C20" s="25" t="s">
        <v>118</v>
      </c>
      <c r="D20" s="25"/>
      <c r="E20" s="25"/>
      <c r="F20" s="25" t="s">
        <v>1</v>
      </c>
      <c r="G20" s="30">
        <v>0</v>
      </c>
      <c r="H20" s="16"/>
      <c r="I20" s="30">
        <v>100513</v>
      </c>
      <c r="J20" s="30"/>
      <c r="K20" s="30">
        <v>0</v>
      </c>
      <c r="L20" s="16"/>
      <c r="M20" s="30">
        <f>SUM(G20:K20)</f>
        <v>100513</v>
      </c>
    </row>
    <row r="21" spans="1:13" s="2" customFormat="1" ht="13.5">
      <c r="A21" s="3" t="s">
        <v>103</v>
      </c>
      <c r="B21" s="22"/>
      <c r="C21" s="21" t="s">
        <v>80</v>
      </c>
      <c r="D21" s="21"/>
      <c r="E21" s="21"/>
      <c r="F21" s="21" t="s">
        <v>1</v>
      </c>
      <c r="G21" s="23">
        <v>0</v>
      </c>
      <c r="H21" s="22"/>
      <c r="I21" s="23">
        <v>41803</v>
      </c>
      <c r="J21" s="23"/>
      <c r="K21" s="23">
        <v>0</v>
      </c>
      <c r="L21" s="22"/>
      <c r="M21" s="23">
        <f>SUM(G21:K21)</f>
        <v>41803</v>
      </c>
    </row>
    <row r="22" spans="1:13" s="2" customFormat="1" ht="13.5">
      <c r="A22" s="2" t="s">
        <v>104</v>
      </c>
      <c r="B22" s="16"/>
      <c r="C22" s="25" t="s">
        <v>68</v>
      </c>
      <c r="D22" s="25"/>
      <c r="E22" s="25"/>
      <c r="F22" s="25" t="s">
        <v>1</v>
      </c>
      <c r="G22" s="30">
        <v>0</v>
      </c>
      <c r="H22" s="16"/>
      <c r="I22" s="30">
        <v>2642981</v>
      </c>
      <c r="J22" s="30"/>
      <c r="K22" s="30">
        <v>38148</v>
      </c>
      <c r="L22" s="16"/>
      <c r="M22" s="30">
        <f>SUM(G22:K22)</f>
        <v>2681129</v>
      </c>
    </row>
    <row r="23" spans="1:13" s="2" customFormat="1" ht="13.5">
      <c r="A23" s="2" t="s">
        <v>63</v>
      </c>
      <c r="B23" s="22"/>
      <c r="C23" s="21" t="s">
        <v>67</v>
      </c>
      <c r="D23" s="21"/>
      <c r="E23" s="21"/>
      <c r="F23" s="21" t="s">
        <v>1</v>
      </c>
      <c r="G23" s="23">
        <v>0</v>
      </c>
      <c r="H23" s="22"/>
      <c r="I23" s="23">
        <v>102664</v>
      </c>
      <c r="J23" s="23"/>
      <c r="K23" s="23">
        <v>0</v>
      </c>
      <c r="L23" s="22"/>
      <c r="M23" s="23">
        <f>SUM(G23:K23)</f>
        <v>102664</v>
      </c>
    </row>
    <row r="24" spans="1:13" s="2" customFormat="1" ht="13.5">
      <c r="A24" s="3" t="s">
        <v>102</v>
      </c>
      <c r="B24" s="16"/>
      <c r="C24" s="25" t="s">
        <v>65</v>
      </c>
      <c r="D24" s="25"/>
      <c r="E24" s="25"/>
      <c r="F24" s="25" t="s">
        <v>1</v>
      </c>
      <c r="G24" s="30">
        <v>12451</v>
      </c>
      <c r="H24" s="16"/>
      <c r="I24" s="30">
        <v>0</v>
      </c>
      <c r="J24" s="30"/>
      <c r="K24" s="30">
        <v>12733</v>
      </c>
      <c r="L24" s="16"/>
      <c r="M24" s="30">
        <f>SUM(G24:K24)</f>
        <v>25184</v>
      </c>
    </row>
    <row r="25" spans="1:13" s="2" customFormat="1" ht="10.5" customHeight="1">
      <c r="A25" s="2" t="s">
        <v>64</v>
      </c>
      <c r="B25" s="22"/>
      <c r="C25" s="21" t="s">
        <v>119</v>
      </c>
      <c r="D25" s="21"/>
      <c r="E25" s="21"/>
      <c r="F25" s="21" t="s">
        <v>1</v>
      </c>
      <c r="G25" s="23">
        <v>0</v>
      </c>
      <c r="H25" s="22"/>
      <c r="I25" s="23">
        <v>306200</v>
      </c>
      <c r="J25" s="23"/>
      <c r="K25" s="23">
        <v>0</v>
      </c>
      <c r="L25" s="22"/>
      <c r="M25" s="23">
        <f>SUM(G25:K25)</f>
        <v>306200</v>
      </c>
    </row>
    <row r="26" spans="1:13" s="2" customFormat="1" ht="13.5">
      <c r="A26" s="2" t="s">
        <v>105</v>
      </c>
      <c r="B26" s="16"/>
      <c r="C26" s="25" t="s">
        <v>139</v>
      </c>
      <c r="D26" s="25"/>
      <c r="E26" s="25"/>
      <c r="F26" s="25" t="s">
        <v>1</v>
      </c>
      <c r="G26" s="30">
        <v>0</v>
      </c>
      <c r="H26" s="16"/>
      <c r="I26" s="30">
        <v>1464</v>
      </c>
      <c r="J26" s="30"/>
      <c r="K26" s="30">
        <v>0</v>
      </c>
      <c r="L26" s="16"/>
      <c r="M26" s="30">
        <f>SUM(G26:K26)</f>
        <v>1464</v>
      </c>
    </row>
    <row r="27" spans="1:13" s="2" customFormat="1" ht="13.5" hidden="1">
      <c r="A27" s="2" t="s">
        <v>91</v>
      </c>
      <c r="B27" s="16"/>
      <c r="C27" s="25" t="s">
        <v>45</v>
      </c>
      <c r="D27" s="25"/>
      <c r="E27" s="16"/>
      <c r="F27" s="25" t="s">
        <v>1</v>
      </c>
      <c r="G27" s="30">
        <v>0</v>
      </c>
      <c r="H27" s="16"/>
      <c r="I27" s="30">
        <v>0</v>
      </c>
      <c r="J27" s="30"/>
      <c r="K27" s="30">
        <v>0</v>
      </c>
      <c r="L27" s="16"/>
      <c r="M27" s="30">
        <f>SUM(G27+K27)</f>
        <v>0</v>
      </c>
    </row>
    <row r="28" spans="2:13" s="2" customFormat="1" ht="13.5">
      <c r="B28" s="22"/>
      <c r="C28" s="21" t="s">
        <v>18</v>
      </c>
      <c r="D28" s="21" t="str">
        <f>CONCATENATE(C28," . . . . . . . . . . . . . . . . . . . . . . . . . . . . . . . . . . . . . . . . . . . . . . . . . . . . . . . . . . . . . . . . . . . . .")</f>
        <v>    Total operating expenditures . . . . . . . . . . . . . . . . . . . . . . . . . . . . . . . . . . . . . . . . . . . . . . . . . . . . . . . . . . . . . . . . . . . . .</v>
      </c>
      <c r="E28" s="21"/>
      <c r="F28" s="21" t="s">
        <v>1</v>
      </c>
      <c r="G28" s="31">
        <f>SUM(G18:G27)</f>
        <v>19054</v>
      </c>
      <c r="H28" s="22"/>
      <c r="I28" s="31">
        <f>SUM(I18:I27)</f>
        <v>3650876</v>
      </c>
      <c r="J28" s="22"/>
      <c r="K28" s="31">
        <f>SUM(K18:K27)</f>
        <v>50881</v>
      </c>
      <c r="L28" s="22"/>
      <c r="M28" s="31">
        <f>SUM(G28:K28)</f>
        <v>3720811</v>
      </c>
    </row>
    <row r="29" spans="2:13" s="2" customFormat="1" ht="13.5">
      <c r="B29" s="16"/>
      <c r="C29" s="25"/>
      <c r="D29" s="25"/>
      <c r="E29" s="25"/>
      <c r="F29" s="25" t="s">
        <v>1</v>
      </c>
      <c r="G29" s="16"/>
      <c r="H29" s="16"/>
      <c r="I29" s="16"/>
      <c r="J29" s="16"/>
      <c r="K29" s="16"/>
      <c r="L29" s="16"/>
      <c r="M29" s="32"/>
    </row>
    <row r="30" spans="2:13" s="2" customFormat="1" ht="13.5">
      <c r="B30" s="22"/>
      <c r="C30" s="33" t="s">
        <v>69</v>
      </c>
      <c r="D30" s="21" t="str">
        <f>CONCATENATE(C30," . . . . . . . . . . . . . . . . . . . . . . . . . . . . . . . . . . . . . . . . . . . . . . . . . . . . . . . . . . . . . . . . . . . . .")</f>
        <v> Operating revenues over/(under) expenditures . . . . . . . . . . . . . . . . . . . . . . . . . . . . . . . . . . . . . . . . . . . . . . . . . . . . . . . . . . . . . . . . . . . . .</v>
      </c>
      <c r="E30" s="21"/>
      <c r="F30" s="21" t="s">
        <v>1</v>
      </c>
      <c r="G30" s="34">
        <f>G15-G28</f>
        <v>-19054</v>
      </c>
      <c r="H30" s="22"/>
      <c r="I30" s="34">
        <f>I15-I28</f>
        <v>-601547</v>
      </c>
      <c r="J30" s="22"/>
      <c r="K30" s="34">
        <f>K15-K28</f>
        <v>-50881</v>
      </c>
      <c r="L30" s="22"/>
      <c r="M30" s="34">
        <f>M15-M28</f>
        <v>-671482</v>
      </c>
    </row>
    <row r="31" spans="1:13" s="2" customFormat="1" ht="13.5">
      <c r="A31" s="2" t="s">
        <v>1</v>
      </c>
      <c r="B31" s="16"/>
      <c r="C31" s="35"/>
      <c r="D31" s="35"/>
      <c r="E31" s="35"/>
      <c r="F31" s="25" t="s">
        <v>1</v>
      </c>
      <c r="G31" s="16"/>
      <c r="H31" s="16"/>
      <c r="I31" s="16"/>
      <c r="J31" s="16"/>
      <c r="K31" s="16"/>
      <c r="L31" s="16"/>
      <c r="M31" s="32"/>
    </row>
    <row r="32" spans="1:13" s="2" customFormat="1" ht="13.5">
      <c r="A32" s="2" t="s">
        <v>1</v>
      </c>
      <c r="B32" s="21" t="s">
        <v>4</v>
      </c>
      <c r="C32" s="22"/>
      <c r="D32" s="21" t="s">
        <v>4</v>
      </c>
      <c r="E32" s="21"/>
      <c r="F32" s="21" t="s">
        <v>1</v>
      </c>
      <c r="G32" s="22"/>
      <c r="H32" s="22"/>
      <c r="I32" s="22"/>
      <c r="J32" s="22"/>
      <c r="K32" s="22"/>
      <c r="L32" s="22"/>
      <c r="M32" s="29"/>
    </row>
    <row r="33" spans="1:13" s="2" customFormat="1" ht="13.5" hidden="1">
      <c r="A33" s="2" t="s">
        <v>96</v>
      </c>
      <c r="B33" s="16"/>
      <c r="C33" s="25" t="s">
        <v>120</v>
      </c>
      <c r="D33" s="25"/>
      <c r="E33" s="25"/>
      <c r="F33" s="25" t="s">
        <v>1</v>
      </c>
      <c r="G33" s="30"/>
      <c r="H33" s="16"/>
      <c r="I33" s="30">
        <v>0</v>
      </c>
      <c r="J33" s="30"/>
      <c r="K33" s="30">
        <v>0</v>
      </c>
      <c r="L33" s="16"/>
      <c r="M33" s="30">
        <f>SUM(G33+K33)</f>
        <v>0</v>
      </c>
    </row>
    <row r="34" spans="1:13" s="2" customFormat="1" ht="13.5">
      <c r="A34" s="2" t="s">
        <v>97</v>
      </c>
      <c r="B34" s="16"/>
      <c r="C34" s="25" t="s">
        <v>121</v>
      </c>
      <c r="D34" s="25"/>
      <c r="E34" s="25"/>
      <c r="F34" s="25" t="s">
        <v>1</v>
      </c>
      <c r="G34" s="30">
        <v>0</v>
      </c>
      <c r="H34" s="16"/>
      <c r="I34" s="30">
        <v>5883</v>
      </c>
      <c r="J34" s="30"/>
      <c r="K34" s="30">
        <v>6124</v>
      </c>
      <c r="L34" s="16"/>
      <c r="M34" s="30">
        <f>SUM(G34:K34)</f>
        <v>12007</v>
      </c>
    </row>
    <row r="35" spans="1:13" s="2" customFormat="1" ht="13.5">
      <c r="A35" s="2" t="s">
        <v>113</v>
      </c>
      <c r="B35" s="22"/>
      <c r="C35" s="21" t="s">
        <v>87</v>
      </c>
      <c r="D35" s="21"/>
      <c r="E35" s="21"/>
      <c r="F35" s="21" t="s">
        <v>1</v>
      </c>
      <c r="G35" s="23">
        <v>0</v>
      </c>
      <c r="H35" s="22"/>
      <c r="I35" s="23">
        <v>0</v>
      </c>
      <c r="J35" s="23"/>
      <c r="K35" s="23">
        <v>0</v>
      </c>
      <c r="L35" s="22"/>
      <c r="M35" s="23">
        <f>SUM(G35:K35)</f>
        <v>0</v>
      </c>
    </row>
    <row r="36" spans="2:13" s="2" customFormat="1" ht="13.5">
      <c r="B36" s="16"/>
      <c r="C36" s="25" t="s">
        <v>66</v>
      </c>
      <c r="D36" s="25"/>
      <c r="E36" s="25"/>
      <c r="F36" s="25" t="s">
        <v>1</v>
      </c>
      <c r="G36" s="30">
        <v>134187</v>
      </c>
      <c r="H36" s="16"/>
      <c r="I36" s="30">
        <v>0</v>
      </c>
      <c r="J36" s="30"/>
      <c r="K36" s="30">
        <v>0</v>
      </c>
      <c r="L36" s="16"/>
      <c r="M36" s="30">
        <f>SUM(G36:K36)</f>
        <v>134187</v>
      </c>
    </row>
    <row r="37" spans="1:13" s="2" customFormat="1" ht="13.5">
      <c r="A37" s="13" t="s">
        <v>98</v>
      </c>
      <c r="B37" s="22"/>
      <c r="C37" s="21" t="s">
        <v>122</v>
      </c>
      <c r="D37" s="21"/>
      <c r="E37" s="21"/>
      <c r="F37" s="21" t="s">
        <v>1</v>
      </c>
      <c r="G37" s="23">
        <v>1</v>
      </c>
      <c r="H37" s="22"/>
      <c r="I37" s="23">
        <v>0</v>
      </c>
      <c r="J37" s="23"/>
      <c r="K37" s="23">
        <v>0</v>
      </c>
      <c r="L37" s="22"/>
      <c r="M37" s="23">
        <f>SUM(G37:K37)</f>
        <v>1</v>
      </c>
    </row>
    <row r="38" spans="1:13" s="2" customFormat="1" ht="13.5" hidden="1">
      <c r="A38" s="2" t="s">
        <v>99</v>
      </c>
      <c r="B38" s="16"/>
      <c r="C38" s="25" t="s">
        <v>123</v>
      </c>
      <c r="D38" s="25"/>
      <c r="E38" s="25"/>
      <c r="F38" s="25" t="s">
        <v>1</v>
      </c>
      <c r="G38" s="30">
        <v>0</v>
      </c>
      <c r="H38" s="16"/>
      <c r="I38" s="30">
        <v>0</v>
      </c>
      <c r="J38" s="30"/>
      <c r="K38" s="30">
        <v>0</v>
      </c>
      <c r="L38" s="16"/>
      <c r="M38" s="30">
        <f>SUM(G38+K38)</f>
        <v>0</v>
      </c>
    </row>
    <row r="39" spans="2:13" s="2" customFormat="1" ht="13.5">
      <c r="B39" s="16"/>
      <c r="C39" s="25" t="s">
        <v>19</v>
      </c>
      <c r="D39" s="25" t="str">
        <f>CONCATENATE(C39," . . . . . . . . . . . . . . . . . . . . . . . . . . . . . . . . . . . . . . . . . . . . . . . . . . . . . . . . . . . . . . . . . . . . .")</f>
        <v>    Total other revenues . . . . . . . . . . . . . . . . . . . . . . . . . . . . . . . . . . . . . . . . . . . . . . . . . . . . . . . . . . . . . . . . . . . . .</v>
      </c>
      <c r="E39" s="25"/>
      <c r="F39" s="25" t="s">
        <v>1</v>
      </c>
      <c r="G39" s="28">
        <f>SUM(G33:G38)</f>
        <v>134188</v>
      </c>
      <c r="H39" s="16"/>
      <c r="I39" s="28">
        <f>SUM(I33:I38)</f>
        <v>5883</v>
      </c>
      <c r="J39" s="16"/>
      <c r="K39" s="28">
        <f>SUM(K33:K38)</f>
        <v>6124</v>
      </c>
      <c r="L39" s="16"/>
      <c r="M39" s="28">
        <f>SUM(G39:K39)</f>
        <v>146195</v>
      </c>
    </row>
    <row r="40" spans="2:13" s="2" customFormat="1" ht="13.5" hidden="1">
      <c r="B40" s="16"/>
      <c r="C40" s="25"/>
      <c r="D40" s="25"/>
      <c r="E40" s="25"/>
      <c r="F40" s="25" t="s">
        <v>1</v>
      </c>
      <c r="G40" s="16"/>
      <c r="H40" s="16"/>
      <c r="I40" s="16"/>
      <c r="J40" s="16"/>
      <c r="K40" s="16"/>
      <c r="L40" s="16"/>
      <c r="M40" s="32"/>
    </row>
    <row r="41" spans="1:13" s="2" customFormat="1" ht="14.25" thickBot="1">
      <c r="A41" s="13"/>
      <c r="B41" s="22"/>
      <c r="C41" s="33" t="s">
        <v>101</v>
      </c>
      <c r="D41" s="21" t="str">
        <f>CONCATENATE(C41," . . . . . . . . . . . . . . . . . . . . . . . . . . . . . . . . . . . . . . . . . . . . . . . . . . . . . . . . . . . . . . . . . . . . .")</f>
        <v> Excess of revenues over expenditures . . . . . . . . . . . . . . . . . . . . . . . . . . . . . . . . . . . . . . . . . . . . . . . . . . . . . . . . . . . . . . . . . . . . .</v>
      </c>
      <c r="E41" s="21"/>
      <c r="F41" s="21" t="s">
        <v>1</v>
      </c>
      <c r="G41" s="36">
        <f>(G15+G39)-G28</f>
        <v>115134</v>
      </c>
      <c r="H41" s="22"/>
      <c r="I41" s="36">
        <f>(I15+I39)-I28</f>
        <v>-595664</v>
      </c>
      <c r="J41" s="37"/>
      <c r="K41" s="36">
        <f>(K15+K39)-K28</f>
        <v>-44757</v>
      </c>
      <c r="L41" s="22"/>
      <c r="M41" s="36">
        <f>(M15+M39)-M28</f>
        <v>-525287</v>
      </c>
    </row>
    <row r="42" spans="3:13" ht="12.75" thickTop="1">
      <c r="C42" s="6"/>
      <c r="D42" s="6"/>
      <c r="E42" s="6"/>
      <c r="F42" s="6" t="s">
        <v>1</v>
      </c>
      <c r="G42" s="2"/>
      <c r="I42" s="2"/>
      <c r="J42" s="2"/>
      <c r="K42" s="2"/>
      <c r="M42" s="2"/>
    </row>
    <row r="43" spans="2:13" s="2" customFormat="1" ht="4.5" customHeight="1">
      <c r="B43" s="9"/>
      <c r="C43" s="9"/>
      <c r="D43" s="9"/>
      <c r="E43" s="9"/>
      <c r="F43" s="9" t="s">
        <v>1</v>
      </c>
      <c r="G43" s="9"/>
      <c r="H43" s="9"/>
      <c r="I43" s="9"/>
      <c r="J43" s="9"/>
      <c r="K43" s="9"/>
      <c r="L43" s="9"/>
      <c r="M43" s="9"/>
    </row>
    <row r="44" spans="2:13" s="2" customFormat="1" ht="12" hidden="1">
      <c r="B44" s="9"/>
      <c r="C44" s="9"/>
      <c r="D44" s="9"/>
      <c r="E44" s="9"/>
      <c r="F44" s="9" t="str">
        <f>UPPER(" Balance Sheet")</f>
        <v> BALANCE SHEET</v>
      </c>
      <c r="G44" s="9"/>
      <c r="H44" s="9"/>
      <c r="I44" s="9"/>
      <c r="J44" s="9"/>
      <c r="K44" s="9"/>
      <c r="L44" s="9"/>
      <c r="M44" s="9"/>
    </row>
    <row r="45" spans="2:13" s="2" customFormat="1" ht="12" hidden="1">
      <c r="B45" s="9"/>
      <c r="C45" s="9"/>
      <c r="D45" s="9"/>
      <c r="E45" s="9"/>
      <c r="F45" s="9" t="e">
        <f>"     "&amp;TEXT(ASD,"MMMMMMMMM DD, YYYY")</f>
        <v>#REF!</v>
      </c>
      <c r="G45" s="9"/>
      <c r="H45" s="9"/>
      <c r="I45" s="9"/>
      <c r="J45" s="9"/>
      <c r="K45" s="9"/>
      <c r="L45" s="9"/>
      <c r="M45" s="9"/>
    </row>
    <row r="46" spans="2:13" s="2" customFormat="1" ht="12" hidden="1">
      <c r="B46" s="9"/>
      <c r="C46" s="9"/>
      <c r="D46" s="9"/>
      <c r="E46" s="9"/>
      <c r="F46" s="9" t="s">
        <v>1</v>
      </c>
      <c r="G46" s="9"/>
      <c r="H46" s="9"/>
      <c r="I46" s="9"/>
      <c r="J46" s="9"/>
      <c r="K46" s="9"/>
      <c r="L46" s="9"/>
      <c r="M46" s="9"/>
    </row>
    <row r="47" spans="2:13" s="2" customFormat="1" ht="12" hidden="1">
      <c r="B47" s="9"/>
      <c r="C47" s="9"/>
      <c r="D47" s="9"/>
      <c r="E47" s="9"/>
      <c r="F47" s="9" t="s">
        <v>1</v>
      </c>
      <c r="G47" s="9"/>
      <c r="H47" s="9"/>
      <c r="I47" s="9"/>
      <c r="J47" s="9"/>
      <c r="K47" s="9"/>
      <c r="L47" s="9"/>
      <c r="M47" s="9"/>
    </row>
    <row r="48" spans="2:13" s="2" customFormat="1" ht="12" hidden="1">
      <c r="B48" s="9" t="s">
        <v>8</v>
      </c>
      <c r="C48" s="9"/>
      <c r="D48" s="9" t="s">
        <v>8</v>
      </c>
      <c r="E48" s="9"/>
      <c r="F48" s="9" t="s">
        <v>1</v>
      </c>
      <c r="G48" s="9"/>
      <c r="H48" s="9"/>
      <c r="I48" s="9"/>
      <c r="J48" s="9"/>
      <c r="K48" s="9"/>
      <c r="L48" s="9"/>
      <c r="M48" s="9"/>
    </row>
    <row r="49" spans="1:13" s="2" customFormat="1" ht="12" hidden="1">
      <c r="A49" s="2" t="s">
        <v>25</v>
      </c>
      <c r="B49" s="9"/>
      <c r="C49" s="9" t="s">
        <v>20</v>
      </c>
      <c r="D49" s="9" t="str">
        <f>CONCATENATE(C49," . . . . . . . . . . . . . . . . . . . . . . . . . . . . . . . . . . . . . . . . . . . . . . . . . . . . . . . . . . . . . . . . . . . . .")</f>
        <v>Cash and cash equivalents . . . . . . . . . . . . . . . . . . . . . . . . . . . . . . . . . . . . . . . . . . . . . . . . . . . . . . . . . . . . . . . . . . . . .</v>
      </c>
      <c r="E49" s="9"/>
      <c r="F49" s="9" t="s">
        <v>1</v>
      </c>
      <c r="G49" s="9" t="e">
        <f>ROUND(#REF!+#REF!+#REF!,round_as_displayed)</f>
        <v>#REF!</v>
      </c>
      <c r="H49" s="9"/>
      <c r="I49" s="9" t="e">
        <f>ROUND(#REF!+#REF!,round_as_displayed)</f>
        <v>#REF!</v>
      </c>
      <c r="J49" s="9"/>
      <c r="K49" s="9"/>
      <c r="L49" s="9"/>
      <c r="M49" s="9" t="e">
        <f>SUM(G49+K49)</f>
        <v>#REF!</v>
      </c>
    </row>
    <row r="50" spans="1:13" s="2" customFormat="1" ht="12" hidden="1">
      <c r="A50" s="2" t="s">
        <v>26</v>
      </c>
      <c r="B50" s="9"/>
      <c r="C50" s="9" t="s">
        <v>27</v>
      </c>
      <c r="D50" s="9" t="str">
        <f>CONCATENATE(C50," . . . . . . . . . . . . . . . . . . . . . . . . . . . . . . . . . . . . . . . . . . . . . . . . . . . . . . . . . . . . . . . . . . . . .")</f>
        <v>Investments . . . . . . . . . . . . . . . . . . . . . . . . . . . . . . . . . . . . . . . . . . . . . . . . . . . . . . . . . . . . . . . . . . . . .</v>
      </c>
      <c r="E50" s="9"/>
      <c r="F50" s="9" t="s">
        <v>1</v>
      </c>
      <c r="G50" s="9" t="e">
        <f>ROUND(#REF!+#REF!,round_as_displayed)</f>
        <v>#REF!</v>
      </c>
      <c r="H50" s="9"/>
      <c r="I50" s="9" t="e">
        <f>ROUND(#REF!+#REF!,round_as_displayed)</f>
        <v>#REF!</v>
      </c>
      <c r="J50" s="9"/>
      <c r="K50" s="9"/>
      <c r="L50" s="9"/>
      <c r="M50" s="9" t="e">
        <f>SUM(G50+K50)</f>
        <v>#REF!</v>
      </c>
    </row>
    <row r="51" spans="1:13" s="2" customFormat="1" ht="12" hidden="1">
      <c r="A51" s="2" t="s">
        <v>28</v>
      </c>
      <c r="B51" s="9"/>
      <c r="C51" s="9" t="s">
        <v>29</v>
      </c>
      <c r="D51" s="9"/>
      <c r="E51" s="9"/>
      <c r="F51" s="9" t="s">
        <v>1</v>
      </c>
      <c r="G51" s="9" t="e">
        <f>ROUND(#REF!+#REF!,round_as_displayed)</f>
        <v>#REF!</v>
      </c>
      <c r="H51" s="9"/>
      <c r="I51" s="9" t="e">
        <f>ROUND(#REF!+#REF!,round_as_displayed)</f>
        <v>#REF!</v>
      </c>
      <c r="J51" s="9"/>
      <c r="K51" s="9"/>
      <c r="L51" s="9"/>
      <c r="M51" s="9" t="e">
        <f>SUM(G51+K51)</f>
        <v>#REF!</v>
      </c>
    </row>
    <row r="52" spans="1:13" s="2" customFormat="1" ht="12" hidden="1">
      <c r="A52" s="2" t="s">
        <v>30</v>
      </c>
      <c r="B52" s="9"/>
      <c r="C52" s="9" t="s">
        <v>21</v>
      </c>
      <c r="D52" s="9"/>
      <c r="E52" s="9"/>
      <c r="F52" s="9" t="s">
        <v>1</v>
      </c>
      <c r="G52" s="9" t="e">
        <f>ROUND(#REF!+#REF!,round_as_displayed)</f>
        <v>#REF!</v>
      </c>
      <c r="H52" s="9"/>
      <c r="I52" s="9" t="e">
        <f>ROUND(#REF!+#REF!,round_as_displayed)</f>
        <v>#REF!</v>
      </c>
      <c r="J52" s="9"/>
      <c r="K52" s="9"/>
      <c r="L52" s="9"/>
      <c r="M52" s="9" t="e">
        <f>SUM(G52+K52)</f>
        <v>#REF!</v>
      </c>
    </row>
    <row r="53" spans="1:13" s="2" customFormat="1" ht="12" hidden="1">
      <c r="A53" s="2" t="s">
        <v>31</v>
      </c>
      <c r="B53" s="9"/>
      <c r="C53" s="9" t="s">
        <v>32</v>
      </c>
      <c r="D53" s="9"/>
      <c r="E53" s="9"/>
      <c r="F53" s="9" t="s">
        <v>1</v>
      </c>
      <c r="G53" s="9" t="e">
        <f>ROUND(#REF!+#REF!,round_as_displayed)</f>
        <v>#REF!</v>
      </c>
      <c r="H53" s="9"/>
      <c r="I53" s="9" t="e">
        <f>ROUND(#REF!+#REF!,round_as_displayed)</f>
        <v>#REF!</v>
      </c>
      <c r="J53" s="9"/>
      <c r="K53" s="9"/>
      <c r="L53" s="9"/>
      <c r="M53" s="9" t="e">
        <f>SUM(G53+K53)</f>
        <v>#REF!</v>
      </c>
    </row>
    <row r="54" spans="1:13" s="2" customFormat="1" ht="12" hidden="1">
      <c r="A54" s="2" t="s">
        <v>33</v>
      </c>
      <c r="B54" s="9"/>
      <c r="C54" s="9" t="s">
        <v>34</v>
      </c>
      <c r="D54" s="9"/>
      <c r="E54" s="9"/>
      <c r="F54" s="9" t="s">
        <v>1</v>
      </c>
      <c r="G54" s="9" t="e">
        <f>ROUND(#REF!+#REF!,round_as_displayed)</f>
        <v>#REF!</v>
      </c>
      <c r="H54" s="9"/>
      <c r="I54" s="9" t="e">
        <f>ROUND(#REF!+#REF!,round_as_displayed)</f>
        <v>#REF!</v>
      </c>
      <c r="J54" s="9"/>
      <c r="K54" s="9"/>
      <c r="L54" s="9"/>
      <c r="M54" s="9" t="e">
        <f>SUM(G54+K54)</f>
        <v>#REF!</v>
      </c>
    </row>
    <row r="55" spans="1:13" s="2" customFormat="1" ht="12" hidden="1">
      <c r="A55" s="2" t="s">
        <v>35</v>
      </c>
      <c r="B55" s="9"/>
      <c r="C55" s="9" t="s">
        <v>36</v>
      </c>
      <c r="D55" s="9"/>
      <c r="E55" s="9"/>
      <c r="F55" s="9" t="s">
        <v>1</v>
      </c>
      <c r="G55" s="9" t="e">
        <f>ROUND(#REF!+#REF!,round_as_displayed)</f>
        <v>#REF!</v>
      </c>
      <c r="H55" s="9"/>
      <c r="I55" s="9" t="e">
        <f>ROUND(#REF!+#REF!,round_as_displayed)</f>
        <v>#REF!</v>
      </c>
      <c r="J55" s="9"/>
      <c r="K55" s="9"/>
      <c r="L55" s="9"/>
      <c r="M55" s="9" t="e">
        <f>SUM(G55+K55)</f>
        <v>#REF!</v>
      </c>
    </row>
    <row r="56" spans="1:13" s="2" customFormat="1" ht="12" hidden="1">
      <c r="A56" s="2" t="s">
        <v>37</v>
      </c>
      <c r="B56" s="9"/>
      <c r="C56" s="9" t="s">
        <v>81</v>
      </c>
      <c r="D56" s="9"/>
      <c r="E56" s="9"/>
      <c r="F56" s="9" t="s">
        <v>1</v>
      </c>
      <c r="G56" s="9" t="e">
        <f>ROUND(#REF!+#REF!,round_as_displayed)</f>
        <v>#REF!</v>
      </c>
      <c r="H56" s="9"/>
      <c r="I56" s="9" t="e">
        <f>ROUND(#REF!+#REF!,round_as_displayed)</f>
        <v>#REF!</v>
      </c>
      <c r="J56" s="9"/>
      <c r="K56" s="9"/>
      <c r="L56" s="9"/>
      <c r="M56" s="9" t="e">
        <f>SUM(G56+K56)</f>
        <v>#REF!</v>
      </c>
    </row>
    <row r="57" spans="1:13" s="2" customFormat="1" ht="12" hidden="1">
      <c r="A57" s="2" t="s">
        <v>38</v>
      </c>
      <c r="B57" s="9"/>
      <c r="C57" s="9" t="s">
        <v>39</v>
      </c>
      <c r="D57" s="9"/>
      <c r="E57" s="9"/>
      <c r="F57" s="9" t="s">
        <v>1</v>
      </c>
      <c r="G57" s="9" t="e">
        <f>ROUND(#REF!+#REF!,round_as_displayed)</f>
        <v>#REF!</v>
      </c>
      <c r="H57" s="9"/>
      <c r="I57" s="9" t="e">
        <f>ROUND(#REF!+#REF!,round_as_displayed)</f>
        <v>#REF!</v>
      </c>
      <c r="J57" s="9"/>
      <c r="K57" s="9"/>
      <c r="L57" s="9"/>
      <c r="M57" s="9" t="e">
        <f>SUM(G57+K57)</f>
        <v>#REF!</v>
      </c>
    </row>
    <row r="58" spans="1:13" s="2" customFormat="1" ht="12" hidden="1">
      <c r="A58" s="2" t="s">
        <v>40</v>
      </c>
      <c r="B58" s="9"/>
      <c r="C58" s="9" t="s">
        <v>41</v>
      </c>
      <c r="D58" s="9"/>
      <c r="E58" s="9"/>
      <c r="F58" s="9" t="s">
        <v>1</v>
      </c>
      <c r="G58" s="9" t="e">
        <f>ROUND(#REF!+#REF!,round_as_displayed)</f>
        <v>#REF!</v>
      </c>
      <c r="H58" s="9"/>
      <c r="I58" s="9" t="e">
        <f>ROUND(#REF!+#REF!,round_as_displayed)</f>
        <v>#REF!</v>
      </c>
      <c r="J58" s="9"/>
      <c r="K58" s="9"/>
      <c r="L58" s="9"/>
      <c r="M58" s="9" t="e">
        <f>SUM(G58+K58)</f>
        <v>#REF!</v>
      </c>
    </row>
    <row r="59" spans="1:13" s="2" customFormat="1" ht="12" hidden="1">
      <c r="A59" s="2" t="s">
        <v>42</v>
      </c>
      <c r="B59" s="9"/>
      <c r="C59" s="9" t="s">
        <v>43</v>
      </c>
      <c r="D59" s="9"/>
      <c r="E59" s="9"/>
      <c r="F59" s="9" t="s">
        <v>1</v>
      </c>
      <c r="G59" s="9" t="e">
        <f>ROUND(#REF!+#REF!,round_as_displayed)</f>
        <v>#REF!</v>
      </c>
      <c r="H59" s="9"/>
      <c r="I59" s="9" t="e">
        <f>ROUND(#REF!+#REF!,round_as_displayed)</f>
        <v>#REF!</v>
      </c>
      <c r="J59" s="9"/>
      <c r="K59" s="9"/>
      <c r="L59" s="9"/>
      <c r="M59" s="9" t="e">
        <f>SUM(G59+K59)</f>
        <v>#REF!</v>
      </c>
    </row>
    <row r="60" spans="1:13" s="2" customFormat="1" ht="12" hidden="1">
      <c r="A60" s="2" t="s">
        <v>44</v>
      </c>
      <c r="B60" s="9"/>
      <c r="C60" s="9" t="s">
        <v>45</v>
      </c>
      <c r="D60" s="9"/>
      <c r="E60" s="9"/>
      <c r="F60" s="9" t="s">
        <v>1</v>
      </c>
      <c r="G60" s="9" t="e">
        <f>ROUND(#REF!+#REF!,round_as_displayed)</f>
        <v>#REF!</v>
      </c>
      <c r="H60" s="9"/>
      <c r="I60" s="9" t="e">
        <f>ROUND(#REF!+#REF!,round_as_displayed)</f>
        <v>#REF!</v>
      </c>
      <c r="J60" s="9"/>
      <c r="K60" s="9"/>
      <c r="L60" s="9"/>
      <c r="M60" s="9" t="e">
        <f>SUM(G60+K60)</f>
        <v>#REF!</v>
      </c>
    </row>
    <row r="61" spans="1:13" s="2" customFormat="1" ht="12" hidden="1">
      <c r="A61" s="2" t="s">
        <v>46</v>
      </c>
      <c r="B61" s="9"/>
      <c r="C61" s="9" t="s">
        <v>47</v>
      </c>
      <c r="D61" s="9"/>
      <c r="E61" s="9"/>
      <c r="F61" s="9" t="s">
        <v>1</v>
      </c>
      <c r="G61" s="9" t="e">
        <f>ROUND(#REF!+#REF!,round_as_displayed)</f>
        <v>#REF!</v>
      </c>
      <c r="H61" s="9"/>
      <c r="I61" s="9" t="e">
        <f>ROUND(#REF!+#REF!,round_as_displayed)</f>
        <v>#REF!</v>
      </c>
      <c r="J61" s="9"/>
      <c r="K61" s="9"/>
      <c r="L61" s="9"/>
      <c r="M61" s="9" t="e">
        <f>SUM(G61+K61)</f>
        <v>#REF!</v>
      </c>
    </row>
    <row r="62" spans="1:13" s="2" customFormat="1" ht="12" hidden="1">
      <c r="A62" s="2" t="s">
        <v>48</v>
      </c>
      <c r="B62" s="9"/>
      <c r="C62" s="9" t="s">
        <v>49</v>
      </c>
      <c r="D62" s="9"/>
      <c r="E62" s="9"/>
      <c r="F62" s="9" t="s">
        <v>1</v>
      </c>
      <c r="G62" s="9" t="e">
        <f>ROUND(#REF!+#REF!,round_as_displayed)</f>
        <v>#REF!</v>
      </c>
      <c r="H62" s="9"/>
      <c r="I62" s="9" t="e">
        <f>ROUND(#REF!+#REF!,round_as_displayed)</f>
        <v>#REF!</v>
      </c>
      <c r="J62" s="9"/>
      <c r="K62" s="9"/>
      <c r="L62" s="9"/>
      <c r="M62" s="9" t="e">
        <f>SUM(G62+K62)</f>
        <v>#REF!</v>
      </c>
    </row>
    <row r="63" spans="2:13" s="2" customFormat="1" ht="12" hidden="1">
      <c r="B63" s="9"/>
      <c r="C63" s="9" t="s">
        <v>22</v>
      </c>
      <c r="D63" s="9" t="str">
        <f>CONCATENATE(C63," . . . . . . . . . . . . . . . . . . . . . . . . . . . . . . . . . . . . . . . . . . . . . . . . . . . . . . . . . . . . . . . . . . . . .")</f>
        <v>    Total assets . . . . . . . . . . . . . . . . . . . . . . . . . . . . . . . . . . . . . . . . . . . . . . . . . . . . . . . . . . . . . . . . . . . . .</v>
      </c>
      <c r="E63" s="9"/>
      <c r="F63" s="9" t="s">
        <v>1</v>
      </c>
      <c r="G63" s="9" t="e">
        <f>SUM(G49:G62)</f>
        <v>#REF!</v>
      </c>
      <c r="H63" s="9"/>
      <c r="I63" s="9" t="e">
        <f>SUM(I49:I62)</f>
        <v>#REF!</v>
      </c>
      <c r="J63" s="9"/>
      <c r="K63" s="9"/>
      <c r="L63" s="9"/>
      <c r="M63" s="9" t="e">
        <f>SUM(G63+K63)</f>
        <v>#REF!</v>
      </c>
    </row>
    <row r="64" spans="2:13" s="2" customFormat="1" ht="12" hidden="1">
      <c r="B64" s="9"/>
      <c r="C64" s="9"/>
      <c r="D64" s="9"/>
      <c r="E64" s="9"/>
      <c r="F64" s="9" t="s">
        <v>1</v>
      </c>
      <c r="G64" s="9"/>
      <c r="H64" s="9"/>
      <c r="I64" s="9"/>
      <c r="J64" s="9"/>
      <c r="K64" s="9"/>
      <c r="L64" s="9"/>
      <c r="M64" s="9"/>
    </row>
    <row r="65" spans="2:13" s="2" customFormat="1" ht="12" hidden="1">
      <c r="B65" s="9" t="s">
        <v>82</v>
      </c>
      <c r="C65" s="9"/>
      <c r="D65" s="9" t="s">
        <v>9</v>
      </c>
      <c r="E65" s="9"/>
      <c r="F65" s="9" t="s">
        <v>1</v>
      </c>
      <c r="G65" s="9"/>
      <c r="H65" s="9"/>
      <c r="I65" s="9"/>
      <c r="J65" s="9"/>
      <c r="K65" s="9"/>
      <c r="L65" s="9"/>
      <c r="M65" s="9"/>
    </row>
    <row r="66" spans="1:13" s="2" customFormat="1" ht="12" hidden="1">
      <c r="A66" s="2" t="s">
        <v>70</v>
      </c>
      <c r="B66" s="9"/>
      <c r="C66" s="9" t="s">
        <v>23</v>
      </c>
      <c r="D66" s="9" t="str">
        <f>CONCATENATE(C66," . . . . . . . . . . . . . . . . . . . . . . . . . . . . . . . . . . . . . . . . . . . . . . . . . . . . . . . . . . . . . . . . . . . . .")</f>
        <v>Accounts payable . . . . . . . . . . . . . . . . . . . . . . . . . . . . . . . . . . . . . . . . . . . . . . . . . . . . . . . . . . . . . . . . . . . . .</v>
      </c>
      <c r="E66" s="9"/>
      <c r="F66" s="9" t="s">
        <v>1</v>
      </c>
      <c r="G66" s="9" t="e">
        <f>ROUND(#REF!+#REF!,round_as_displayed)</f>
        <v>#REF!</v>
      </c>
      <c r="H66" s="9"/>
      <c r="I66" s="9" t="e">
        <f>ROUND(#REF!+#REF!,round_as_displayed)</f>
        <v>#REF!</v>
      </c>
      <c r="J66" s="9"/>
      <c r="K66" s="9"/>
      <c r="L66" s="9"/>
      <c r="M66" s="9" t="e">
        <f>SUM(G66+K66)</f>
        <v>#REF!</v>
      </c>
    </row>
    <row r="67" spans="1:13" s="2" customFormat="1" ht="12" hidden="1">
      <c r="A67" s="2" t="s">
        <v>71</v>
      </c>
      <c r="B67" s="9"/>
      <c r="C67" s="9" t="s">
        <v>50</v>
      </c>
      <c r="D67" s="9"/>
      <c r="E67" s="9"/>
      <c r="F67" s="9" t="s">
        <v>1</v>
      </c>
      <c r="G67" s="9" t="e">
        <f>ROUND(#REF!+#REF!,round_as_displayed)</f>
        <v>#REF!</v>
      </c>
      <c r="H67" s="9"/>
      <c r="I67" s="9" t="e">
        <f>ROUND(#REF!+#REF!,round_as_displayed)</f>
        <v>#REF!</v>
      </c>
      <c r="J67" s="9"/>
      <c r="K67" s="9"/>
      <c r="L67" s="9"/>
      <c r="M67" s="9" t="e">
        <f>SUM(G67+K67)</f>
        <v>#REF!</v>
      </c>
    </row>
    <row r="68" spans="1:13" s="2" customFormat="1" ht="12" hidden="1">
      <c r="A68" s="2" t="s">
        <v>72</v>
      </c>
      <c r="B68" s="9"/>
      <c r="C68" s="9" t="s">
        <v>51</v>
      </c>
      <c r="D68" s="9"/>
      <c r="E68" s="9"/>
      <c r="F68" s="9" t="s">
        <v>1</v>
      </c>
      <c r="G68" s="9" t="e">
        <f>ROUND(#REF!+#REF!,round_as_displayed)</f>
        <v>#REF!</v>
      </c>
      <c r="H68" s="9"/>
      <c r="I68" s="9" t="e">
        <f>ROUND(#REF!+#REF!,round_as_displayed)</f>
        <v>#REF!</v>
      </c>
      <c r="J68" s="9"/>
      <c r="K68" s="9"/>
      <c r="L68" s="9"/>
      <c r="M68" s="9" t="e">
        <f>SUM(G68+K68)</f>
        <v>#REF!</v>
      </c>
    </row>
    <row r="69" spans="1:13" s="2" customFormat="1" ht="12" hidden="1">
      <c r="A69" s="2" t="s">
        <v>73</v>
      </c>
      <c r="B69" s="9"/>
      <c r="C69" s="9" t="s">
        <v>52</v>
      </c>
      <c r="D69" s="9"/>
      <c r="E69" s="9"/>
      <c r="F69" s="9" t="s">
        <v>1</v>
      </c>
      <c r="G69" s="9" t="e">
        <f>ROUND(#REF!+#REF!,round_as_displayed)</f>
        <v>#REF!</v>
      </c>
      <c r="H69" s="9"/>
      <c r="I69" s="9" t="e">
        <f>ROUND(#REF!+#REF!,round_as_displayed)</f>
        <v>#REF!</v>
      </c>
      <c r="J69" s="9"/>
      <c r="K69" s="9"/>
      <c r="L69" s="9"/>
      <c r="M69" s="9" t="e">
        <f>SUM(G69+K69)</f>
        <v>#REF!</v>
      </c>
    </row>
    <row r="70" spans="1:13" s="2" customFormat="1" ht="12" hidden="1">
      <c r="A70" s="2" t="s">
        <v>74</v>
      </c>
      <c r="B70" s="9"/>
      <c r="C70" s="9" t="s">
        <v>53</v>
      </c>
      <c r="D70" s="9"/>
      <c r="E70" s="9"/>
      <c r="F70" s="9" t="s">
        <v>1</v>
      </c>
      <c r="G70" s="9" t="e">
        <f>ROUND(#REF!+#REF!,round_as_displayed)</f>
        <v>#REF!</v>
      </c>
      <c r="H70" s="9"/>
      <c r="I70" s="9" t="e">
        <f>ROUND(#REF!+#REF!,round_as_displayed)</f>
        <v>#REF!</v>
      </c>
      <c r="J70" s="9"/>
      <c r="K70" s="9"/>
      <c r="L70" s="9"/>
      <c r="M70" s="9" t="e">
        <f>SUM(G70+K70)</f>
        <v>#REF!</v>
      </c>
    </row>
    <row r="71" spans="1:13" s="2" customFormat="1" ht="12" hidden="1">
      <c r="A71" s="2" t="s">
        <v>75</v>
      </c>
      <c r="B71" s="9"/>
      <c r="C71" s="9" t="s">
        <v>10</v>
      </c>
      <c r="D71" s="9"/>
      <c r="E71" s="9"/>
      <c r="F71" s="9" t="s">
        <v>1</v>
      </c>
      <c r="G71" s="9" t="e">
        <f>ROUND(#REF!+#REF!,round_as_displayed)</f>
        <v>#REF!</v>
      </c>
      <c r="H71" s="9"/>
      <c r="I71" s="9" t="e">
        <f>ROUND(#REF!+#REF!,round_as_displayed)</f>
        <v>#REF!</v>
      </c>
      <c r="J71" s="9"/>
      <c r="K71" s="9"/>
      <c r="L71" s="9"/>
      <c r="M71" s="9" t="e">
        <f>SUM(G71+K71)</f>
        <v>#REF!</v>
      </c>
    </row>
    <row r="72" spans="1:13" s="2" customFormat="1" ht="12" hidden="1">
      <c r="A72" s="2" t="s">
        <v>76</v>
      </c>
      <c r="B72" s="9"/>
      <c r="C72" s="9" t="s">
        <v>54</v>
      </c>
      <c r="D72" s="9"/>
      <c r="E72" s="9"/>
      <c r="F72" s="9" t="s">
        <v>1</v>
      </c>
      <c r="G72" s="9" t="e">
        <f>ROUND(#REF!+#REF!,round_as_displayed)</f>
        <v>#REF!</v>
      </c>
      <c r="H72" s="9"/>
      <c r="I72" s="9" t="e">
        <f>ROUND(#REF!+#REF!,round_as_displayed)</f>
        <v>#REF!</v>
      </c>
      <c r="J72" s="9"/>
      <c r="K72" s="9"/>
      <c r="L72" s="9"/>
      <c r="M72" s="9" t="e">
        <f>SUM(G72+K72)</f>
        <v>#REF!</v>
      </c>
    </row>
    <row r="73" spans="1:13" s="2" customFormat="1" ht="12" hidden="1">
      <c r="A73" s="2" t="s">
        <v>77</v>
      </c>
      <c r="B73" s="9"/>
      <c r="C73" s="9" t="s">
        <v>55</v>
      </c>
      <c r="D73" s="9"/>
      <c r="E73" s="9"/>
      <c r="F73" s="9" t="s">
        <v>1</v>
      </c>
      <c r="G73" s="9" t="e">
        <f>ROUND(#REF!+#REF!,round_as_displayed)</f>
        <v>#REF!</v>
      </c>
      <c r="H73" s="9"/>
      <c r="I73" s="9" t="e">
        <f>ROUND(#REF!+#REF!,round_as_displayed)</f>
        <v>#REF!</v>
      </c>
      <c r="J73" s="9"/>
      <c r="K73" s="9"/>
      <c r="L73" s="9"/>
      <c r="M73" s="9" t="e">
        <f>SUM(G73+K73)</f>
        <v>#REF!</v>
      </c>
    </row>
    <row r="74" spans="1:13" s="2" customFormat="1" ht="12" hidden="1">
      <c r="A74" s="2" t="s">
        <v>78</v>
      </c>
      <c r="B74" s="9"/>
      <c r="C74" s="9" t="s">
        <v>56</v>
      </c>
      <c r="D74" s="9"/>
      <c r="E74" s="9"/>
      <c r="F74" s="9" t="s">
        <v>1</v>
      </c>
      <c r="G74" s="9" t="e">
        <f>ROUND(#REF!+#REF!,round_as_displayed)</f>
        <v>#REF!</v>
      </c>
      <c r="H74" s="9"/>
      <c r="I74" s="9" t="e">
        <f>ROUND(#REF!+#REF!,round_as_displayed)</f>
        <v>#REF!</v>
      </c>
      <c r="J74" s="9"/>
      <c r="K74" s="9"/>
      <c r="L74" s="9"/>
      <c r="M74" s="9" t="e">
        <f>SUM(G74+K74)</f>
        <v>#REF!</v>
      </c>
    </row>
    <row r="75" spans="1:13" s="2" customFormat="1" ht="12" hidden="1">
      <c r="A75" s="2" t="s">
        <v>79</v>
      </c>
      <c r="B75" s="9"/>
      <c r="C75" s="9" t="s">
        <v>57</v>
      </c>
      <c r="D75" s="9"/>
      <c r="E75" s="9"/>
      <c r="F75" s="9" t="s">
        <v>1</v>
      </c>
      <c r="G75" s="9" t="e">
        <f>ROUND(#REF!+#REF!,round_as_displayed)</f>
        <v>#REF!</v>
      </c>
      <c r="H75" s="9"/>
      <c r="I75" s="9" t="e">
        <f>ROUND(#REF!+#REF!,round_as_displayed)</f>
        <v>#REF!</v>
      </c>
      <c r="J75" s="9"/>
      <c r="K75" s="9"/>
      <c r="L75" s="9"/>
      <c r="M75" s="9" t="e">
        <f>SUM(G75+K75)</f>
        <v>#REF!</v>
      </c>
    </row>
    <row r="76" spans="2:13" s="2" customFormat="1" ht="12" hidden="1">
      <c r="B76" s="9"/>
      <c r="C76" s="9" t="s">
        <v>24</v>
      </c>
      <c r="D76" s="9" t="str">
        <f>CONCATENATE(C76," . . . . . . . . . . . . . . . . . . . . . . . . . . . . . . . . . . . . . . . . . . . . . . . . . . . . . . . . . . . . . . . . . . . . .")</f>
        <v>    Total liabilities . . . . . . . . . . . . . . . . . . . . . . . . . . . . . . . . . . . . . . . . . . . . . . . . . . . . . . . . . . . . . . . . . . . . .</v>
      </c>
      <c r="E76" s="9"/>
      <c r="F76" s="9" t="s">
        <v>1</v>
      </c>
      <c r="G76" s="9" t="e">
        <f>SUM(G66:G75)</f>
        <v>#REF!</v>
      </c>
      <c r="H76" s="9"/>
      <c r="I76" s="9" t="e">
        <f>SUM(I66:I75)</f>
        <v>#REF!</v>
      </c>
      <c r="J76" s="9"/>
      <c r="K76" s="9"/>
      <c r="L76" s="9"/>
      <c r="M76" s="9" t="e">
        <f>SUM(G76+K76)</f>
        <v>#REF!</v>
      </c>
    </row>
    <row r="77" spans="2:13" s="2" customFormat="1" ht="12" hidden="1">
      <c r="B77" s="9"/>
      <c r="C77" s="9"/>
      <c r="D77" s="9"/>
      <c r="E77" s="9"/>
      <c r="F77" s="9" t="s">
        <v>1</v>
      </c>
      <c r="G77" s="9"/>
      <c r="H77" s="9"/>
      <c r="I77" s="9"/>
      <c r="J77" s="9"/>
      <c r="K77" s="9"/>
      <c r="L77" s="9"/>
      <c r="M77" s="9"/>
    </row>
    <row r="78" spans="2:13" s="2" customFormat="1" ht="12" hidden="1">
      <c r="B78" s="9" t="s">
        <v>83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2:13" s="2" customFormat="1" ht="12" hidden="1">
      <c r="B79" s="9" t="s">
        <v>11</v>
      </c>
      <c r="C79" s="9"/>
      <c r="D79" s="9" t="s">
        <v>11</v>
      </c>
      <c r="E79" s="9"/>
      <c r="F79" s="9" t="s">
        <v>1</v>
      </c>
      <c r="G79" s="9"/>
      <c r="H79" s="9"/>
      <c r="I79" s="9"/>
      <c r="J79" s="9"/>
      <c r="K79" s="9"/>
      <c r="L79" s="9"/>
      <c r="M79" s="9"/>
    </row>
    <row r="80" spans="1:13" s="2" customFormat="1" ht="12" hidden="1">
      <c r="A80" s="2" t="s">
        <v>100</v>
      </c>
      <c r="B80" s="9"/>
      <c r="C80" s="9" t="s">
        <v>86</v>
      </c>
      <c r="D80" s="9" t="str">
        <f>CONCATENATE(C80," . . . . . . . . . . . . . . . . . . . . . . . . . . . . . . . . . . . . . . . . . . . . . . . . . . . . . . . . . . . . . . . . . . . . .")</f>
        <v>Balance at July 1 . . . . . . . . . . . . . . . . . . . . . . . . . . . . . . . . . . . . . . . . . . . . . . . . . . . . . . . . . . . . . . . . . . . . .</v>
      </c>
      <c r="E80" s="9"/>
      <c r="F80" s="9" t="s">
        <v>1</v>
      </c>
      <c r="G80" s="9" t="e">
        <f>ROUND(#REF!,round_as_displayed)</f>
        <v>#REF!</v>
      </c>
      <c r="H80" s="9"/>
      <c r="I80" s="9" t="e">
        <f>ROUND(#REF!,round_as_displayed)</f>
        <v>#REF!</v>
      </c>
      <c r="J80" s="9"/>
      <c r="K80" s="9"/>
      <c r="L80" s="9"/>
      <c r="M80" s="9" t="e">
        <f>SUM(G80+K80)</f>
        <v>#REF!</v>
      </c>
    </row>
    <row r="81" spans="1:13" s="2" customFormat="1" ht="12" hidden="1">
      <c r="A81" s="2" t="s">
        <v>106</v>
      </c>
      <c r="B81" s="9"/>
      <c r="C81" s="9" t="s">
        <v>12</v>
      </c>
      <c r="D81" s="9" t="str">
        <f>CONCATENATE(C81," . . . . . . . . . . . . . . . . . . . . . . . . . . . . . . . . . . . . . . . . . . . . . . . . . . . . . . . . . . . . . . . . . . . . .")</f>
        <v>Depreciation charges transferred . . . . . . . . . . . . . . . . . . . . . . . . . . . . . . . . . . . . . . . . . . . . . . . . . . . . . . . . . . . . . . . . . . . . .</v>
      </c>
      <c r="E81" s="9"/>
      <c r="F81" s="9" t="s">
        <v>1</v>
      </c>
      <c r="G81" s="9" t="e">
        <f>ROUND(#REF!,round_as_displayed)</f>
        <v>#REF!</v>
      </c>
      <c r="H81" s="9"/>
      <c r="I81" s="9" t="e">
        <f>ROUND(#REF!,round_as_displayed)</f>
        <v>#REF!</v>
      </c>
      <c r="J81" s="9"/>
      <c r="K81" s="9"/>
      <c r="L81" s="9"/>
      <c r="M81" s="9" t="e">
        <f>SUM(G81+K81)</f>
        <v>#REF!</v>
      </c>
    </row>
    <row r="82" spans="1:13" s="2" customFormat="1" ht="12" hidden="1">
      <c r="A82" s="2" t="s">
        <v>107</v>
      </c>
      <c r="B82" s="9"/>
      <c r="C82" s="9" t="s">
        <v>13</v>
      </c>
      <c r="D82" s="9" t="str">
        <f>CONCATENATE(C82," . . . . . . . . . . . . . . . . . . . . . . . . . . . . . . . . . . . . . . . . . . . . . . . . . . . . . . . . . . . . . . . . . . . . .")</f>
        <v>Equipment purchases . . . . . . . . . . . . . . . . . . . . . . . . . . . . . . . . . . . . . . . . . . . . . . . . . . . . . . . . . . . . . . . . . . . . .</v>
      </c>
      <c r="E82" s="9"/>
      <c r="F82" s="9" t="s">
        <v>1</v>
      </c>
      <c r="G82" s="9" t="e">
        <f>ROUND(#REF!,round_as_displayed)</f>
        <v>#REF!</v>
      </c>
      <c r="H82" s="9"/>
      <c r="I82" s="9" t="e">
        <f>ROUND(#REF!,round_as_displayed)</f>
        <v>#REF!</v>
      </c>
      <c r="J82" s="9"/>
      <c r="K82" s="9"/>
      <c r="L82" s="9"/>
      <c r="M82" s="9" t="e">
        <f>SUM(G82+K82)</f>
        <v>#REF!</v>
      </c>
    </row>
    <row r="83" spans="2:13" s="2" customFormat="1" ht="12" hidden="1">
      <c r="B83" s="9"/>
      <c r="C83" s="9" t="s">
        <v>88</v>
      </c>
      <c r="D83" s="9" t="str">
        <f>CONCATENATE(C83," . . . . . . . . . . . . . . . . . . . . . . . . . . . . . . . . . . . . . . . . . . . . . . . . . . . . . . . . . . . . . . . . . . . . .")</f>
        <v>  Current fund balance . . . . . . . . . . . . . . . . . . . . . . . . . . . . . . . . . . . . . . . . . . . . . . . . . . . . . . . . . . . . . . . . . . . . .</v>
      </c>
      <c r="E83" s="9"/>
      <c r="F83" s="9" t="s">
        <v>1</v>
      </c>
      <c r="G83" s="9" t="e">
        <f>SUM(G80:G82)</f>
        <v>#REF!</v>
      </c>
      <c r="H83" s="9"/>
      <c r="I83" s="9" t="e">
        <f>SUM(I80:I82)</f>
        <v>#REF!</v>
      </c>
      <c r="J83" s="9"/>
      <c r="K83" s="9"/>
      <c r="L83" s="9"/>
      <c r="M83" s="9" t="e">
        <f>SUM(G83+K83)</f>
        <v>#REF!</v>
      </c>
    </row>
    <row r="84" spans="2:13" s="2" customFormat="1" ht="12" hidden="1">
      <c r="B84" s="9"/>
      <c r="C84" s="9"/>
      <c r="D84" s="9"/>
      <c r="E84" s="9"/>
      <c r="F84" s="9" t="s">
        <v>1</v>
      </c>
      <c r="G84" s="9"/>
      <c r="H84" s="9"/>
      <c r="I84" s="9"/>
      <c r="J84" s="9"/>
      <c r="K84" s="9"/>
      <c r="L84" s="9"/>
      <c r="M84" s="9"/>
    </row>
    <row r="85" spans="2:13" s="2" customFormat="1" ht="12" hidden="1">
      <c r="B85" s="9" t="s">
        <v>84</v>
      </c>
      <c r="C85" s="9"/>
      <c r="D85" s="9" t="s">
        <v>14</v>
      </c>
      <c r="E85" s="9"/>
      <c r="F85" s="9" t="s">
        <v>1</v>
      </c>
      <c r="G85" s="9"/>
      <c r="H85" s="9"/>
      <c r="I85" s="9"/>
      <c r="J85" s="9"/>
      <c r="K85" s="9"/>
      <c r="L85" s="9"/>
      <c r="M85" s="9"/>
    </row>
    <row r="86" spans="1:13" s="2" customFormat="1" ht="12" hidden="1">
      <c r="A86" s="2" t="s">
        <v>93</v>
      </c>
      <c r="B86" s="9"/>
      <c r="C86" s="9" t="s">
        <v>86</v>
      </c>
      <c r="D86" s="9" t="str">
        <f>CONCATENATE(C86," . . . . . . . . . . . . . . . . . . . . . . . . . . . . . . . . . . . . . . . . . . . . . . . . . . . . . . . . . . . . . . . . . . . . .")</f>
        <v>Balance at July 1 . . . . . . . . . . . . . . . . . . . . . . . . . . . . . . . . . . . . . . . . . . . . . . . . . . . . . . . . . . . . . . . . . . . . .</v>
      </c>
      <c r="E86" s="9"/>
      <c r="F86" s="9" t="s">
        <v>1</v>
      </c>
      <c r="G86" s="9" t="e">
        <f>ROUND(#REF!,round_as_displayed)+#REF!</f>
        <v>#REF!</v>
      </c>
      <c r="H86" s="9"/>
      <c r="I86" s="9" t="e">
        <f>ROUND(#REF!,round_as_displayed)</f>
        <v>#REF!</v>
      </c>
      <c r="J86" s="9"/>
      <c r="K86" s="9"/>
      <c r="L86" s="9"/>
      <c r="M86" s="9" t="e">
        <f>SUM(G86+K86)</f>
        <v>#REF!</v>
      </c>
    </row>
    <row r="87" spans="2:13" s="2" customFormat="1" ht="12" hidden="1">
      <c r="B87" s="9"/>
      <c r="C87" s="9" t="s">
        <v>85</v>
      </c>
      <c r="D87" s="9" t="str">
        <f>CONCATENATE(C87," . . . . . . . . . . . . . . . . . . . . . . . . . . . . . . . . . . . . . . . . . . . . . . . . . . . . . . . . . . . . . . . . . . . . .")</f>
        <v>Revenues over/(under) expenditures . . . . . . . . . . . . . . . . . . . . . . . . . . . . . . . . . . . . . . . . . . . . . . . . . . . . . . . . . . . . . . . . . . . . .</v>
      </c>
      <c r="E87" s="9"/>
      <c r="F87" s="9" t="s">
        <v>1</v>
      </c>
      <c r="G87" s="9">
        <f>(G15+G39)-G28</f>
        <v>115134</v>
      </c>
      <c r="H87" s="9"/>
      <c r="I87" s="9" t="e">
        <f>ROUND(#REF!,round_as_displayed)</f>
        <v>#REF!</v>
      </c>
      <c r="J87" s="9"/>
      <c r="K87" s="9"/>
      <c r="L87" s="9"/>
      <c r="M87" s="9">
        <f>SUM(G87+K87)</f>
        <v>115134</v>
      </c>
    </row>
    <row r="88" spans="1:13" s="2" customFormat="1" ht="12" hidden="1">
      <c r="A88" s="2" t="s">
        <v>108</v>
      </c>
      <c r="B88" s="9"/>
      <c r="C88" s="9" t="s">
        <v>15</v>
      </c>
      <c r="D88" s="9" t="str">
        <f>CONCATENATE(C88," . . . . . . . . . . . . . . . . . . . . . . . . . . . . . . . . . . . . . . . . . . . . . . . . . . . . . . . . . . . . . . . . . . . . .")</f>
        <v>Transfers to unexpended plant . . . . . . . . . . . . . . . . . . . . . . . . . . . . . . . . . . . . . . . . . . . . . . . . . . . . . . . . . . . . . . . . . . . . .</v>
      </c>
      <c r="E88" s="9"/>
      <c r="F88" s="9" t="s">
        <v>1</v>
      </c>
      <c r="G88" s="9" t="e">
        <f>ROUND(#REF!,round_as_displayed)</f>
        <v>#REF!</v>
      </c>
      <c r="H88" s="9"/>
      <c r="I88" s="9" t="e">
        <f>ROUND(#REF!,round_as_displayed)</f>
        <v>#REF!</v>
      </c>
      <c r="J88" s="9"/>
      <c r="K88" s="9"/>
      <c r="L88" s="9"/>
      <c r="M88" s="9" t="e">
        <f>SUM(G88+K88)</f>
        <v>#REF!</v>
      </c>
    </row>
    <row r="89" spans="1:13" s="2" customFormat="1" ht="12" hidden="1">
      <c r="A89" s="2" t="s">
        <v>106</v>
      </c>
      <c r="B89" s="9"/>
      <c r="C89" s="9" t="s">
        <v>110</v>
      </c>
      <c r="D89" s="9" t="str">
        <f>CONCATENATE(C89," . . . . . . . . . . . . . . . . . . . . . . . . . . . . . . . . . . . . . . . . . . . . . . . . . . . . . . . . . . . . . . . . . . . . .")</f>
        <v>Transfers to renewals and replacements . . . . . . . . . . . . . . . . . . . . . . . . . . . . . . . . . . . . . . . . . . . . . . . . . . . . . . . . . . . . . . . . . . . . .</v>
      </c>
      <c r="E89" s="9"/>
      <c r="F89" s="9" t="s">
        <v>1</v>
      </c>
      <c r="G89" s="9" t="e">
        <f>ROUND(#REF!,round_as_displayed)</f>
        <v>#REF!</v>
      </c>
      <c r="H89" s="9"/>
      <c r="I89" s="9" t="e">
        <f>ROUND(#REF!,round_as_displayed)</f>
        <v>#REF!</v>
      </c>
      <c r="J89" s="9"/>
      <c r="K89" s="9"/>
      <c r="L89" s="9"/>
      <c r="M89" s="9" t="e">
        <f>SUM(G89+K89)</f>
        <v>#REF!</v>
      </c>
    </row>
    <row r="90" spans="1:13" s="2" customFormat="1" ht="12" hidden="1">
      <c r="A90" s="2" t="s">
        <v>109</v>
      </c>
      <c r="B90" s="9"/>
      <c r="C90" s="9" t="s">
        <v>111</v>
      </c>
      <c r="D90" s="9" t="str">
        <f>CONCATENATE(C90," . . . . . . . . . . . . . . . . . . . . . . . . . . . . . . . . . . . . . . . . . . . . . . . . . . . . . . . . . . . . . . . . . . . . .")</f>
        <v>Transfers to unrestricted fund . . . . . . . . . . . . . . . . . . . . . . . . . . . . . . . . . . . . . . . . . . . . . . . . . . . . . . . . . . . . . . . . . . . . .</v>
      </c>
      <c r="E90" s="9"/>
      <c r="F90" s="9" t="s">
        <v>1</v>
      </c>
      <c r="G90" s="9" t="e">
        <f>ROUND(#REF!,round_as_displayed)</f>
        <v>#REF!</v>
      </c>
      <c r="H90" s="9"/>
      <c r="I90" s="9" t="e">
        <f>ROUND(#REF!,round_as_displayed)</f>
        <v>#REF!</v>
      </c>
      <c r="J90" s="9"/>
      <c r="K90" s="9"/>
      <c r="L90" s="9"/>
      <c r="M90" s="9" t="e">
        <f>SUM(G90+K90)</f>
        <v>#REF!</v>
      </c>
    </row>
    <row r="91" spans="2:13" s="2" customFormat="1" ht="12" hidden="1">
      <c r="B91" s="9"/>
      <c r="C91" s="9" t="s">
        <v>88</v>
      </c>
      <c r="D91" s="9" t="str">
        <f>CONCATENATE(C91," . . . . . . . . . . . . . . . . . . . . . . . . . . . . . . . . . . . . . . . . . . . . . . . . . . . . . . . . . . . . . . . . . . . . .")</f>
        <v>  Current fund balance . . . . . . . . . . . . . . . . . . . . . . . . . . . . . . . . . . . . . . . . . . . . . . . . . . . . . . . . . . . . . . . . . . . . .</v>
      </c>
      <c r="E91" s="9"/>
      <c r="F91" s="9" t="s">
        <v>1</v>
      </c>
      <c r="G91" s="9" t="e">
        <f>SUM(G86:G90)</f>
        <v>#REF!</v>
      </c>
      <c r="H91" s="9"/>
      <c r="I91" s="9" t="e">
        <f>SUM(I86:I90)</f>
        <v>#REF!</v>
      </c>
      <c r="J91" s="9"/>
      <c r="K91" s="9"/>
      <c r="L91" s="9"/>
      <c r="M91" s="9" t="e">
        <f>SUM(G91+K91)</f>
        <v>#REF!</v>
      </c>
    </row>
    <row r="92" spans="2:13" s="2" customFormat="1" ht="12" hidden="1">
      <c r="B92" s="9"/>
      <c r="C92" s="9" t="s">
        <v>90</v>
      </c>
      <c r="D92" s="9"/>
      <c r="E92" s="9"/>
      <c r="F92" s="9" t="s">
        <v>1</v>
      </c>
      <c r="G92" s="9" t="e">
        <f>G83+G91</f>
        <v>#REF!</v>
      </c>
      <c r="H92" s="9"/>
      <c r="I92" s="9" t="e">
        <f>I83+I91</f>
        <v>#REF!</v>
      </c>
      <c r="J92" s="9"/>
      <c r="K92" s="9"/>
      <c r="L92" s="9"/>
      <c r="M92" s="9" t="e">
        <f>SUM(G92+K92)</f>
        <v>#REF!</v>
      </c>
    </row>
    <row r="93" spans="2:13" s="2" customFormat="1" ht="12" hidden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s="2" customFormat="1" ht="12" hidden="1">
      <c r="B94" s="9"/>
      <c r="C94" s="9" t="s">
        <v>89</v>
      </c>
      <c r="D94" s="9" t="str">
        <f>CONCATENATE(C94," . . . . . . . . . . . . . . . . . . . . . . . . . . . . . . . . . . . . . . . . . . . . . . . . . . . . . . . . . . . . . . . . . . . . .")</f>
        <v>      Total liabilities and fund balances . . . . . . . . . . . . . . . . . . . . . . . . . . . . . . . . . . . . . . . . . . . . . . . . . . . . . . . . . . . . . . . . . . . . .</v>
      </c>
      <c r="E94" s="9"/>
      <c r="F94" s="9" t="s">
        <v>1</v>
      </c>
      <c r="G94" s="9" t="e">
        <f>G76+G92</f>
        <v>#REF!</v>
      </c>
      <c r="H94" s="9"/>
      <c r="I94" s="9" t="e">
        <f>I76+I92</f>
        <v>#REF!</v>
      </c>
      <c r="J94" s="9"/>
      <c r="K94" s="9"/>
      <c r="L94" s="9"/>
      <c r="M94" s="9" t="e">
        <f>SUM(G94+K94)</f>
        <v>#REF!</v>
      </c>
    </row>
    <row r="95" spans="1:13" s="2" customFormat="1" ht="12" hidden="1">
      <c r="A95" s="2" t="s">
        <v>58</v>
      </c>
      <c r="B95" s="9"/>
      <c r="C95" s="9"/>
      <c r="D95" s="9"/>
      <c r="E95" s="9"/>
      <c r="F95" s="9" t="s">
        <v>1</v>
      </c>
      <c r="G95" s="9"/>
      <c r="H95" s="9" t="s">
        <v>1</v>
      </c>
      <c r="I95" s="9"/>
      <c r="J95" s="9"/>
      <c r="K95" s="9"/>
      <c r="L95" s="9" t="s">
        <v>1</v>
      </c>
      <c r="M95" s="9"/>
    </row>
    <row r="96" spans="1:13" s="2" customFormat="1" ht="12" hidden="1">
      <c r="A96" s="2" t="s">
        <v>94</v>
      </c>
      <c r="B96" s="9"/>
      <c r="C96" s="9" t="s">
        <v>66</v>
      </c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s="2" customFormat="1" ht="12" hidden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s="2" customFormat="1" ht="12" hidden="1">
      <c r="B98" s="9"/>
      <c r="C98" s="9" t="s">
        <v>114</v>
      </c>
      <c r="D98" s="9"/>
      <c r="E98" s="9"/>
      <c r="F98" s="9"/>
      <c r="G98" s="9" t="e">
        <f>G94-G63</f>
        <v>#REF!</v>
      </c>
      <c r="H98" s="9"/>
      <c r="I98" s="9" t="e">
        <f>I94-I63</f>
        <v>#REF!</v>
      </c>
      <c r="J98" s="9"/>
      <c r="K98" s="9"/>
      <c r="L98" s="9"/>
      <c r="M98" s="9"/>
    </row>
    <row r="99" spans="2:13" s="2" customFormat="1" ht="16.5">
      <c r="B99" s="9"/>
      <c r="C99" s="51"/>
      <c r="D99" s="10"/>
      <c r="E99" s="10"/>
      <c r="F99" s="10"/>
      <c r="G99" s="10"/>
      <c r="H99" s="10"/>
      <c r="I99" s="38"/>
      <c r="J99" s="39" t="s">
        <v>147</v>
      </c>
      <c r="K99" s="38"/>
      <c r="L99" s="10"/>
      <c r="M99" s="10"/>
    </row>
    <row r="100" spans="2:13" s="2" customFormat="1" ht="16.5">
      <c r="B100" s="9"/>
      <c r="C100" s="51"/>
      <c r="D100" s="10"/>
      <c r="E100" s="10"/>
      <c r="F100" s="10"/>
      <c r="G100" s="10"/>
      <c r="H100" s="10"/>
      <c r="I100" s="40">
        <v>39994</v>
      </c>
      <c r="J100" s="41"/>
      <c r="K100" s="41"/>
      <c r="L100" s="10"/>
      <c r="M100" s="10"/>
    </row>
    <row r="101" spans="2:13" s="2" customFormat="1" ht="4.5" customHeight="1">
      <c r="B101" s="9"/>
      <c r="C101" s="51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3:13" ht="12">
      <c r="C102" s="51"/>
      <c r="H102" s="1"/>
      <c r="L102" s="1"/>
      <c r="M102" s="1"/>
    </row>
    <row r="103" spans="2:13" ht="27">
      <c r="B103" s="30"/>
      <c r="C103" s="30"/>
      <c r="D103" s="30"/>
      <c r="E103" s="30"/>
      <c r="F103" s="30"/>
      <c r="G103" s="18" t="s">
        <v>59</v>
      </c>
      <c r="H103" s="30"/>
      <c r="I103" s="20" t="s">
        <v>140</v>
      </c>
      <c r="J103" s="19"/>
      <c r="K103" s="20" t="s">
        <v>5</v>
      </c>
      <c r="L103" s="16"/>
      <c r="M103" s="18" t="s">
        <v>3</v>
      </c>
    </row>
    <row r="104" spans="2:13" ht="13.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16"/>
      <c r="M104" s="30"/>
    </row>
    <row r="105" spans="1:13" ht="13.5">
      <c r="A105" s="12"/>
      <c r="B105" s="23" t="s">
        <v>8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2"/>
      <c r="M105" s="23"/>
    </row>
    <row r="106" spans="2:13" ht="13.5">
      <c r="B106" s="30"/>
      <c r="C106" s="30" t="s">
        <v>20</v>
      </c>
      <c r="D106" s="30"/>
      <c r="E106" s="30"/>
      <c r="F106" s="42" t="s">
        <v>0</v>
      </c>
      <c r="G106" s="27">
        <v>264304</v>
      </c>
      <c r="H106" s="30"/>
      <c r="I106" s="27">
        <v>576165</v>
      </c>
      <c r="J106" s="27"/>
      <c r="K106" s="27">
        <v>1300469</v>
      </c>
      <c r="L106" s="16"/>
      <c r="M106" s="27">
        <f>SUM(G106:K106)</f>
        <v>2140938</v>
      </c>
    </row>
    <row r="107" spans="1:13" ht="13.5">
      <c r="A107" s="12"/>
      <c r="B107" s="23"/>
      <c r="C107" s="23" t="s">
        <v>21</v>
      </c>
      <c r="D107" s="23"/>
      <c r="E107" s="23"/>
      <c r="F107" s="43" t="s">
        <v>0</v>
      </c>
      <c r="G107" s="23">
        <v>39072</v>
      </c>
      <c r="H107" s="23"/>
      <c r="I107" s="23">
        <v>19974</v>
      </c>
      <c r="J107" s="23"/>
      <c r="K107" s="23">
        <v>2370</v>
      </c>
      <c r="L107" s="22"/>
      <c r="M107" s="23">
        <f>SUM(G107:K107)</f>
        <v>61416</v>
      </c>
    </row>
    <row r="108" spans="2:13" ht="13.5" hidden="1">
      <c r="B108" s="30"/>
      <c r="C108" s="30" t="s">
        <v>127</v>
      </c>
      <c r="D108" s="30"/>
      <c r="E108" s="30"/>
      <c r="F108" s="42" t="s">
        <v>0</v>
      </c>
      <c r="G108" s="30"/>
      <c r="H108" s="30"/>
      <c r="I108" s="30"/>
      <c r="J108" s="30"/>
      <c r="K108" s="30"/>
      <c r="L108" s="16"/>
      <c r="M108" s="30">
        <f>SUM(G108:K108)</f>
        <v>0</v>
      </c>
    </row>
    <row r="109" spans="2:13" ht="13.5">
      <c r="B109" s="30"/>
      <c r="C109" s="30" t="s">
        <v>129</v>
      </c>
      <c r="D109" s="30"/>
      <c r="E109" s="30"/>
      <c r="F109" s="42" t="s">
        <v>0</v>
      </c>
      <c r="G109" s="44">
        <v>0</v>
      </c>
      <c r="H109" s="30"/>
      <c r="I109" s="44">
        <v>7300</v>
      </c>
      <c r="J109" s="16"/>
      <c r="K109" s="44">
        <v>0</v>
      </c>
      <c r="L109" s="16"/>
      <c r="M109" s="30">
        <f>SUM(G109:K109)</f>
        <v>7300</v>
      </c>
    </row>
    <row r="110" spans="1:13" ht="13.5">
      <c r="A110" s="12"/>
      <c r="B110" s="23"/>
      <c r="C110" s="23" t="s">
        <v>130</v>
      </c>
      <c r="D110" s="23"/>
      <c r="E110" s="23"/>
      <c r="F110" s="43" t="s">
        <v>0</v>
      </c>
      <c r="G110" s="31">
        <f>SUM(G106:G109)</f>
        <v>303376</v>
      </c>
      <c r="H110" s="23"/>
      <c r="I110" s="31">
        <f>SUM(I106:I109)</f>
        <v>603439</v>
      </c>
      <c r="J110" s="22"/>
      <c r="K110" s="31">
        <f>SUM(K106:K109)</f>
        <v>1302839</v>
      </c>
      <c r="L110" s="22"/>
      <c r="M110" s="31">
        <f>SUM(M106:M109)</f>
        <v>2209654</v>
      </c>
    </row>
    <row r="111" spans="2:13" ht="13.5">
      <c r="B111" s="30"/>
      <c r="C111" s="30"/>
      <c r="D111" s="30"/>
      <c r="E111" s="30"/>
      <c r="F111" s="42" t="s">
        <v>0</v>
      </c>
      <c r="G111" s="30"/>
      <c r="H111" s="30"/>
      <c r="I111" s="30"/>
      <c r="J111" s="30"/>
      <c r="K111" s="30"/>
      <c r="L111" s="16"/>
      <c r="M111" s="30"/>
    </row>
    <row r="112" spans="1:13" ht="13.5">
      <c r="A112" s="12"/>
      <c r="B112" s="23" t="s">
        <v>124</v>
      </c>
      <c r="C112" s="23"/>
      <c r="D112" s="23"/>
      <c r="E112" s="23"/>
      <c r="F112" s="43" t="s">
        <v>0</v>
      </c>
      <c r="G112" s="23"/>
      <c r="H112" s="23"/>
      <c r="I112" s="23"/>
      <c r="J112" s="23"/>
      <c r="K112" s="23"/>
      <c r="L112" s="22"/>
      <c r="M112" s="23"/>
    </row>
    <row r="113" spans="2:13" ht="13.5">
      <c r="B113" s="30"/>
      <c r="C113" s="30" t="s">
        <v>23</v>
      </c>
      <c r="D113" s="30"/>
      <c r="E113" s="30"/>
      <c r="F113" s="42" t="s">
        <v>0</v>
      </c>
      <c r="G113" s="30">
        <v>0</v>
      </c>
      <c r="H113" s="30"/>
      <c r="I113" s="30">
        <v>31010</v>
      </c>
      <c r="J113" s="30"/>
      <c r="K113" s="30">
        <v>260</v>
      </c>
      <c r="L113" s="16"/>
      <c r="M113" s="30">
        <f>SUM(G113:K113)</f>
        <v>31270</v>
      </c>
    </row>
    <row r="114" spans="1:13" ht="13.5">
      <c r="A114" s="12"/>
      <c r="B114" s="23"/>
      <c r="C114" s="23" t="s">
        <v>10</v>
      </c>
      <c r="D114" s="23"/>
      <c r="E114" s="23"/>
      <c r="F114" s="43" t="s">
        <v>0</v>
      </c>
      <c r="G114" s="23">
        <v>20880</v>
      </c>
      <c r="H114" s="23"/>
      <c r="I114" s="23">
        <v>147377</v>
      </c>
      <c r="J114" s="23"/>
      <c r="K114" s="23">
        <v>225</v>
      </c>
      <c r="L114" s="22"/>
      <c r="M114" s="23">
        <f>SUM(G114:K114)</f>
        <v>168482</v>
      </c>
    </row>
    <row r="115" spans="2:13" ht="13.5">
      <c r="B115" s="30"/>
      <c r="C115" s="30" t="s">
        <v>131</v>
      </c>
      <c r="D115" s="30"/>
      <c r="E115" s="30"/>
      <c r="F115" s="42" t="s">
        <v>0</v>
      </c>
      <c r="G115" s="44">
        <v>0</v>
      </c>
      <c r="H115" s="30"/>
      <c r="I115" s="44">
        <v>67160</v>
      </c>
      <c r="J115" s="16"/>
      <c r="K115" s="44">
        <v>0</v>
      </c>
      <c r="L115" s="16"/>
      <c r="M115" s="30">
        <f>SUM(G115:K115)</f>
        <v>67160</v>
      </c>
    </row>
    <row r="116" spans="1:13" ht="13.5">
      <c r="A116" s="12"/>
      <c r="B116" s="23"/>
      <c r="C116" s="23" t="s">
        <v>132</v>
      </c>
      <c r="D116" s="23"/>
      <c r="E116" s="23"/>
      <c r="F116" s="43" t="s">
        <v>0</v>
      </c>
      <c r="G116" s="34">
        <f>SUM(G113:G115)</f>
        <v>20880</v>
      </c>
      <c r="H116" s="23"/>
      <c r="I116" s="34">
        <f>SUM(I113:I115)</f>
        <v>245547</v>
      </c>
      <c r="J116" s="22"/>
      <c r="K116" s="34">
        <f>SUM(K113:K115)</f>
        <v>485</v>
      </c>
      <c r="L116" s="22"/>
      <c r="M116" s="31">
        <f>SUM(M113:M115)</f>
        <v>266912</v>
      </c>
    </row>
    <row r="117" spans="2:13" ht="13.5">
      <c r="B117" s="30"/>
      <c r="C117" s="30"/>
      <c r="D117" s="30"/>
      <c r="E117" s="30"/>
      <c r="F117" s="42" t="s">
        <v>0</v>
      </c>
      <c r="G117" s="30"/>
      <c r="H117" s="30"/>
      <c r="I117" s="30"/>
      <c r="J117" s="30"/>
      <c r="K117" s="30"/>
      <c r="L117" s="16"/>
      <c r="M117" s="30"/>
    </row>
    <row r="118" spans="1:13" ht="14.25" thickBot="1">
      <c r="A118" s="12"/>
      <c r="B118" s="23"/>
      <c r="C118" s="23" t="s">
        <v>133</v>
      </c>
      <c r="D118" s="23"/>
      <c r="E118" s="23"/>
      <c r="F118" s="43" t="s">
        <v>0</v>
      </c>
      <c r="G118" s="36">
        <f>+G110-G116</f>
        <v>282496</v>
      </c>
      <c r="H118" s="23"/>
      <c r="I118" s="36">
        <f>+I110-I116</f>
        <v>357892</v>
      </c>
      <c r="J118" s="37"/>
      <c r="K118" s="36">
        <f>+K110-K116</f>
        <v>1302354</v>
      </c>
      <c r="L118" s="22"/>
      <c r="M118" s="36">
        <f>+M110-M116</f>
        <v>1942742</v>
      </c>
    </row>
    <row r="119" spans="8:13" ht="12.75" thickTop="1">
      <c r="H119" s="1"/>
      <c r="L119" s="1"/>
      <c r="M119" s="1"/>
    </row>
    <row r="120" spans="2:13" s="2" customFormat="1" ht="4.5" customHeight="1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 s="2" customFormat="1" ht="16.5">
      <c r="B121" s="9"/>
      <c r="C121" s="10"/>
      <c r="D121" s="10"/>
      <c r="E121" s="10"/>
      <c r="F121" s="10"/>
      <c r="G121" s="10"/>
      <c r="H121" s="10"/>
      <c r="I121" s="10"/>
      <c r="J121" s="45" t="s">
        <v>148</v>
      </c>
      <c r="K121" s="46"/>
      <c r="L121" s="10"/>
      <c r="M121" s="10"/>
    </row>
    <row r="122" spans="2:13" s="2" customFormat="1" ht="16.5">
      <c r="B122" s="9"/>
      <c r="C122" s="10"/>
      <c r="D122" s="10"/>
      <c r="E122" s="10"/>
      <c r="F122" s="10"/>
      <c r="G122" s="10"/>
      <c r="H122" s="10"/>
      <c r="I122" s="10"/>
      <c r="J122" s="45" t="s">
        <v>146</v>
      </c>
      <c r="K122" s="46"/>
      <c r="L122" s="10"/>
      <c r="M122" s="10"/>
    </row>
    <row r="123" spans="2:13" s="2" customFormat="1" ht="4.5" customHeight="1">
      <c r="B123" s="9">
        <v>10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8:13" ht="12">
      <c r="H124" s="1"/>
      <c r="L124" s="1"/>
      <c r="M124" s="1"/>
    </row>
    <row r="125" spans="2:13" ht="13.5">
      <c r="B125" s="30" t="s">
        <v>83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2:13" ht="13.5">
      <c r="B126" s="23"/>
      <c r="C126" s="23" t="s">
        <v>84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2:13" ht="13.5">
      <c r="B127" s="30"/>
      <c r="C127" s="30" t="s">
        <v>134</v>
      </c>
      <c r="D127" s="30"/>
      <c r="E127" s="30"/>
      <c r="F127" s="42" t="s">
        <v>0</v>
      </c>
      <c r="G127" s="27">
        <v>1312840</v>
      </c>
      <c r="H127" s="30"/>
      <c r="I127" s="27">
        <v>-677116</v>
      </c>
      <c r="J127" s="27"/>
      <c r="K127" s="27">
        <v>1342707</v>
      </c>
      <c r="L127" s="16"/>
      <c r="M127" s="47">
        <f>SUM(G127:K127)</f>
        <v>1978431</v>
      </c>
    </row>
    <row r="128" spans="2:13" ht="13.5">
      <c r="B128" s="23"/>
      <c r="C128" s="23" t="s">
        <v>135</v>
      </c>
      <c r="D128" s="23"/>
      <c r="E128" s="23"/>
      <c r="F128" s="43" t="s">
        <v>0</v>
      </c>
      <c r="G128" s="23">
        <v>115134</v>
      </c>
      <c r="H128" s="23"/>
      <c r="I128" s="23">
        <v>-595664</v>
      </c>
      <c r="J128" s="23"/>
      <c r="K128" s="23">
        <v>-44757</v>
      </c>
      <c r="L128" s="22"/>
      <c r="M128" s="24">
        <f>SUM(G128:K128)</f>
        <v>-525287</v>
      </c>
    </row>
    <row r="129" spans="2:13" ht="13.5">
      <c r="B129" s="30"/>
      <c r="C129" s="30" t="s">
        <v>136</v>
      </c>
      <c r="D129" s="30"/>
      <c r="E129" s="30"/>
      <c r="F129" s="42" t="s">
        <v>0</v>
      </c>
      <c r="G129" s="30"/>
      <c r="H129" s="30"/>
      <c r="I129" s="30"/>
      <c r="J129" s="30"/>
      <c r="K129" s="30">
        <v>0</v>
      </c>
      <c r="L129" s="16"/>
      <c r="M129" s="48">
        <f>SUM(G129:K129)</f>
        <v>0</v>
      </c>
    </row>
    <row r="130" spans="2:13" ht="13.5">
      <c r="B130" s="23"/>
      <c r="C130" s="23" t="s">
        <v>149</v>
      </c>
      <c r="D130" s="23"/>
      <c r="E130" s="23"/>
      <c r="F130" s="43" t="s">
        <v>0</v>
      </c>
      <c r="G130" s="34">
        <v>-1162651</v>
      </c>
      <c r="H130" s="23"/>
      <c r="I130" s="34">
        <v>1629208</v>
      </c>
      <c r="J130" s="22"/>
      <c r="K130" s="34">
        <v>0</v>
      </c>
      <c r="L130" s="22"/>
      <c r="M130" s="24">
        <f>SUM(G130:K130)</f>
        <v>466557</v>
      </c>
    </row>
    <row r="131" spans="2:13" ht="13.5">
      <c r="B131" s="30"/>
      <c r="C131" s="30" t="s">
        <v>137</v>
      </c>
      <c r="D131" s="30" t="s">
        <v>125</v>
      </c>
      <c r="E131" s="30"/>
      <c r="F131" s="42" t="s">
        <v>0</v>
      </c>
      <c r="G131" s="28">
        <f>SUM(G127:G130)</f>
        <v>265323</v>
      </c>
      <c r="H131" s="30"/>
      <c r="I131" s="28">
        <f>SUM(I127:I130)</f>
        <v>356428</v>
      </c>
      <c r="J131" s="16"/>
      <c r="K131" s="28">
        <f>SUM(K127:K130)</f>
        <v>1297950</v>
      </c>
      <c r="L131" s="16"/>
      <c r="M131" s="28">
        <f>SUM(M127:M130)</f>
        <v>1919701</v>
      </c>
    </row>
    <row r="132" spans="2:13" ht="13.5">
      <c r="B132" s="23"/>
      <c r="C132" s="23"/>
      <c r="D132" s="23"/>
      <c r="E132" s="23"/>
      <c r="F132" s="43" t="s">
        <v>0</v>
      </c>
      <c r="G132" s="23"/>
      <c r="H132" s="23"/>
      <c r="I132" s="23"/>
      <c r="J132" s="23"/>
      <c r="K132" s="23"/>
      <c r="L132" s="22"/>
      <c r="M132" s="24"/>
    </row>
    <row r="133" spans="2:13" ht="13.5">
      <c r="B133" s="30"/>
      <c r="C133" s="30" t="s">
        <v>11</v>
      </c>
      <c r="D133" s="30"/>
      <c r="E133" s="30"/>
      <c r="F133" s="42" t="s">
        <v>0</v>
      </c>
      <c r="G133" s="30"/>
      <c r="H133" s="30"/>
      <c r="I133" s="30"/>
      <c r="J133" s="30"/>
      <c r="K133" s="30"/>
      <c r="L133" s="16"/>
      <c r="M133" s="48"/>
    </row>
    <row r="134" spans="1:13" ht="13.5">
      <c r="A134" s="12"/>
      <c r="B134" s="23"/>
      <c r="C134" s="23" t="s">
        <v>134</v>
      </c>
      <c r="D134" s="23"/>
      <c r="E134" s="23"/>
      <c r="F134" s="43" t="s">
        <v>0</v>
      </c>
      <c r="G134" s="23">
        <v>17173</v>
      </c>
      <c r="H134" s="23"/>
      <c r="I134" s="23">
        <v>0</v>
      </c>
      <c r="J134" s="23"/>
      <c r="K134" s="23">
        <v>4404</v>
      </c>
      <c r="L134" s="22"/>
      <c r="M134" s="24">
        <f>SUM(G134:K134)</f>
        <v>21577</v>
      </c>
    </row>
    <row r="135" spans="2:13" ht="13.5">
      <c r="B135" s="30"/>
      <c r="C135" s="30" t="s">
        <v>141</v>
      </c>
      <c r="D135" s="30"/>
      <c r="E135" s="30"/>
      <c r="F135" s="42" t="s">
        <v>0</v>
      </c>
      <c r="G135" s="30">
        <v>0</v>
      </c>
      <c r="H135" s="30"/>
      <c r="I135" s="30">
        <v>1464</v>
      </c>
      <c r="J135" s="30"/>
      <c r="K135" s="30">
        <v>0</v>
      </c>
      <c r="L135" s="16"/>
      <c r="M135" s="48">
        <f>SUM(G135:K135)</f>
        <v>1464</v>
      </c>
    </row>
    <row r="136" spans="1:13" ht="13.5">
      <c r="A136" s="12"/>
      <c r="B136" s="23"/>
      <c r="C136" s="23" t="s">
        <v>142</v>
      </c>
      <c r="D136" s="23"/>
      <c r="E136" s="23"/>
      <c r="F136" s="43" t="s">
        <v>0</v>
      </c>
      <c r="G136" s="34">
        <v>0</v>
      </c>
      <c r="H136" s="23"/>
      <c r="I136" s="34">
        <v>0</v>
      </c>
      <c r="J136" s="22"/>
      <c r="K136" s="34">
        <v>0</v>
      </c>
      <c r="L136" s="22"/>
      <c r="M136" s="24">
        <f>SUM(G136:K136)</f>
        <v>0</v>
      </c>
    </row>
    <row r="137" spans="2:13" ht="13.5">
      <c r="B137" s="30"/>
      <c r="C137" s="30" t="s">
        <v>137</v>
      </c>
      <c r="D137" s="30" t="s">
        <v>126</v>
      </c>
      <c r="E137" s="30"/>
      <c r="F137" s="42" t="s">
        <v>0</v>
      </c>
      <c r="G137" s="28">
        <f>SUM(G134:G136)</f>
        <v>17173</v>
      </c>
      <c r="H137" s="30"/>
      <c r="I137" s="28">
        <f>SUM(I134:I136)</f>
        <v>1464</v>
      </c>
      <c r="J137" s="16"/>
      <c r="K137" s="28">
        <f>SUM(K134:K136)</f>
        <v>4404</v>
      </c>
      <c r="L137" s="16"/>
      <c r="M137" s="28">
        <f>SUM(M134:M136)</f>
        <v>23041</v>
      </c>
    </row>
    <row r="138" spans="1:13" ht="13.5">
      <c r="A138" s="12"/>
      <c r="B138" s="23"/>
      <c r="C138" s="23"/>
      <c r="D138" s="23"/>
      <c r="E138" s="23"/>
      <c r="F138" s="43" t="s">
        <v>0</v>
      </c>
      <c r="G138" s="23"/>
      <c r="H138" s="23"/>
      <c r="I138" s="23"/>
      <c r="J138" s="23"/>
      <c r="K138" s="23"/>
      <c r="L138" s="22"/>
      <c r="M138" s="24"/>
    </row>
    <row r="139" spans="2:13" ht="14.25" thickBot="1">
      <c r="B139" s="30"/>
      <c r="C139" s="30" t="s">
        <v>138</v>
      </c>
      <c r="D139" s="30"/>
      <c r="E139" s="30"/>
      <c r="F139" s="42" t="s">
        <v>0</v>
      </c>
      <c r="G139" s="49">
        <f>+G131+G137</f>
        <v>282496</v>
      </c>
      <c r="H139" s="30"/>
      <c r="I139" s="49">
        <f>+I131+I137</f>
        <v>357892</v>
      </c>
      <c r="J139" s="50"/>
      <c r="K139" s="49">
        <f>+K131+K137</f>
        <v>1302354</v>
      </c>
      <c r="L139" s="16"/>
      <c r="M139" s="49">
        <f>+M131+M137</f>
        <v>1942742</v>
      </c>
    </row>
    <row r="140" spans="9:11" ht="12.75" thickTop="1">
      <c r="I140" s="3"/>
      <c r="J140" s="3"/>
      <c r="K140" s="3"/>
    </row>
  </sheetData>
  <sheetProtection/>
  <mergeCells count="2">
    <mergeCell ref="I100:K100"/>
    <mergeCell ref="C99:C102"/>
  </mergeCells>
  <printOptions horizontalCentered="1"/>
  <pageMargins left="0.5" right="0.5" top="0.5" bottom="0.5" header="0.5" footer="0.5"/>
  <pageSetup horizontalDpi="600" verticalDpi="600" orientation="portrait" scale="80" r:id="rId2"/>
  <headerFooter alignWithMargins="0">
    <oddHeader xml:space="preserve">&amp;C&amp;"Times New Roman,Bold"&amp;16
&amp;R
 &amp;"Times New Roman,Bold" </oddHeader>
  </headerFooter>
  <rowBreaks count="1" manualBreakCount="1">
    <brk id="42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9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2010-05-13T20:07:47Z</cp:lastPrinted>
  <dcterms:created xsi:type="dcterms:W3CDTF">1999-07-13T23:41:35Z</dcterms:created>
  <dcterms:modified xsi:type="dcterms:W3CDTF">2010-05-13T20:08:25Z</dcterms:modified>
  <cp:category/>
  <cp:version/>
  <cp:contentType/>
  <cp:contentStatus/>
</cp:coreProperties>
</file>