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3" activeTab="0"/>
  </bookViews>
  <sheets>
    <sheet name="c2a LSUHSC-S" sheetId="1" r:id="rId1"/>
  </sheets>
  <definedNames>
    <definedName name="\P">'c2a LSUHSC-S'!#REF!</definedName>
    <definedName name="ACADEMIC_SUPPOR">'c2a LSUHSC-S'!#REF!</definedName>
    <definedName name="DASH">'c2a LSUHSC-S'!#REF!</definedName>
    <definedName name="H_1">'c2a LSUHSC-S'!$A$3:$O$12</definedName>
    <definedName name="INSTIT_SUPP">'c2a LSUHSC-S'!#REF!</definedName>
    <definedName name="OPER_AND_MAINT">'c2a LSUHSC-S'!#REF!</definedName>
    <definedName name="P_1">'c2a LSUHSC-S'!$A$13:$O$169</definedName>
    <definedName name="_xlnm.Print_Titles" localSheetId="0">'c2a LSUHSC-S'!$1:$12</definedName>
    <definedName name="Print_Titles_MI" localSheetId="0">'c2a LSUHSC-S'!$3:$12</definedName>
    <definedName name="PUBLIC_SERVICE">'c2a LSUHSC-S'!#REF!</definedName>
    <definedName name="RESEARCH">'c2a LSUHSC-S'!#REF!</definedName>
    <definedName name="STUDENT_SERV">'c2a LSUHSC-S'!#REF!</definedName>
  </definedNames>
  <calcPr fullCalcOnLoad="1"/>
</workbook>
</file>

<file path=xl/sharedStrings.xml><?xml version="1.0" encoding="utf-8"?>
<sst xmlns="http://schemas.openxmlformats.org/spreadsheetml/2006/main" count="259" uniqueCount="125">
  <si>
    <t xml:space="preserve">   Financial aid administration                 </t>
  </si>
  <si>
    <t xml:space="preserve">   Registrar                                    </t>
  </si>
  <si>
    <t xml:space="preserve">      Total student services                    </t>
  </si>
  <si>
    <t xml:space="preserve">    Insurance expense                            </t>
  </si>
  <si>
    <t xml:space="preserve">    Miscellaneous expense                       </t>
  </si>
  <si>
    <t xml:space="preserve">     Total general administrative services       </t>
  </si>
  <si>
    <t xml:space="preserve">      Total institutional support               </t>
  </si>
  <si>
    <t xml:space="preserve">   Scholarships                                 </t>
  </si>
  <si>
    <t xml:space="preserve">   Awards                                        </t>
  </si>
  <si>
    <t xml:space="preserve">      Total scholarships and fellowships        </t>
  </si>
  <si>
    <t xml:space="preserve">         expenditures                           </t>
  </si>
  <si>
    <t xml:space="preserve">   Loan fund matching grants                    </t>
  </si>
  <si>
    <t xml:space="preserve">   Capital improvements                         </t>
  </si>
  <si>
    <t xml:space="preserve">   Other                                         </t>
  </si>
  <si>
    <t xml:space="preserve">      Total nonmandatory transfers              </t>
  </si>
  <si>
    <t xml:space="preserve">  Hospital                                      </t>
  </si>
  <si>
    <t xml:space="preserve">   Other -</t>
  </si>
  <si>
    <t xml:space="preserve">      Total academic administration and personnel development                      </t>
  </si>
  <si>
    <t xml:space="preserve">         Total expenditures and transfers              </t>
  </si>
  <si>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</si>
  <si>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</si>
  <si>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</si>
  <si>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</si>
  <si>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</si>
  <si>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</si>
  <si>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</si>
  <si>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</si>
  <si>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</si>
  <si>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</si>
  <si>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</si>
  <si>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</si>
  <si>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>Educational and general:</t>
  </si>
  <si>
    <t xml:space="preserve">        Total transfers</t>
  </si>
  <si>
    <t>Current Unrestricted Fund Expenditures</t>
  </si>
  <si>
    <t>ANALYSIS C-2A</t>
  </si>
  <si>
    <t>For the year ended June 30, 2009</t>
  </si>
  <si>
    <t>$</t>
  </si>
  <si>
    <t xml:space="preserve">   Allied health -</t>
  </si>
  <si>
    <t xml:space="preserve">   Basic health sciences -</t>
  </si>
  <si>
    <t xml:space="preserve">   Medicine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</si>
  <si>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</si>
  <si>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</si>
  <si>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</si>
  <si>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</si>
  <si>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</si>
  <si>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</si>
  <si>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</si>
  <si>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</si>
  <si>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General administrative services - </t>
  </si>
  <si>
    <t xml:space="preserve">  Scholarships and Fellowships --</t>
  </si>
  <si>
    <t xml:space="preserve">        Total educational and  general</t>
  </si>
  <si>
    <t xml:space="preserve"> Transfers--</t>
  </si>
  <si>
    <t xml:space="preserve">  Mandatory transfers for --</t>
  </si>
  <si>
    <t xml:space="preserve">  Nonmandatory transfers for --</t>
  </si>
  <si>
    <t xml:space="preserve"> Hospitals--</t>
  </si>
  <si>
    <t xml:space="preserve">    Cardiopulmonary science</t>
  </si>
  <si>
    <t xml:space="preserve">    Child and family services</t>
  </si>
  <si>
    <t xml:space="preserve">    Communication disorders</t>
  </si>
  <si>
    <t xml:space="preserve">    Occupational therapy</t>
  </si>
  <si>
    <t xml:space="preserve">    Physical therapy</t>
  </si>
  <si>
    <t xml:space="preserve">    Physicians assistant program</t>
  </si>
  <si>
    <t xml:space="preserve">     Total allied health </t>
  </si>
  <si>
    <t xml:space="preserve">    Anatomy</t>
  </si>
  <si>
    <t xml:space="preserve">    Biochemistry </t>
  </si>
  <si>
    <t xml:space="preserve">    Biometry </t>
  </si>
  <si>
    <t xml:space="preserve">    Microbiology and immunology</t>
  </si>
  <si>
    <t xml:space="preserve">    Pathology</t>
  </si>
  <si>
    <t xml:space="preserve">    Pharmacology</t>
  </si>
  <si>
    <t xml:space="preserve">    Physiology</t>
  </si>
  <si>
    <t xml:space="preserve">     Total basic health sciences</t>
  </si>
  <si>
    <t xml:space="preserve">     Total medicine</t>
  </si>
  <si>
    <t xml:space="preserve">    Anesthesiology </t>
  </si>
  <si>
    <t xml:space="preserve">    Emergency medicine</t>
  </si>
  <si>
    <t xml:space="preserve">    Family medicine</t>
  </si>
  <si>
    <t xml:space="preserve">    Medicine</t>
  </si>
  <si>
    <t xml:space="preserve">    Neurology</t>
  </si>
  <si>
    <t xml:space="preserve">    Neurosurgery</t>
  </si>
  <si>
    <t xml:space="preserve">    Obstetrics and gynecology</t>
  </si>
  <si>
    <t xml:space="preserve">    Ophthalmology</t>
  </si>
  <si>
    <t xml:space="preserve">    Orthopedics</t>
  </si>
  <si>
    <t xml:space="preserve">    Otorhinolaryngology</t>
  </si>
  <si>
    <t xml:space="preserve">    Pediatrics</t>
  </si>
  <si>
    <t xml:space="preserve">    Psychiatry</t>
  </si>
  <si>
    <t xml:space="preserve">    Radiology</t>
  </si>
  <si>
    <t xml:space="preserve">    Surgery</t>
  </si>
  <si>
    <t xml:space="preserve">    Urology</t>
  </si>
  <si>
    <t xml:space="preserve">    Arthritis and rheumatology center</t>
  </si>
  <si>
    <t xml:space="preserve">    Cancer center</t>
  </si>
  <si>
    <t xml:space="preserve">    Multidisciplinary</t>
  </si>
  <si>
    <t xml:space="preserve">    Dean-Medical School Shreveport</t>
  </si>
  <si>
    <t xml:space="preserve">    Medical dean</t>
  </si>
  <si>
    <t xml:space="preserve">      Total instruction</t>
  </si>
  <si>
    <t xml:space="preserve">    Biochemistry</t>
  </si>
  <si>
    <t xml:space="preserve">      Total research</t>
  </si>
  <si>
    <t xml:space="preserve">    Sponsored Projects Admin</t>
  </si>
  <si>
    <t xml:space="preserve">    Fiest Weiller clinics - Med Sch</t>
  </si>
  <si>
    <t xml:space="preserve">    LSUHSC Unit-E A  Conway medical center </t>
  </si>
  <si>
    <t xml:space="preserve">    Cancer - Neuro - Onc                      </t>
  </si>
  <si>
    <t xml:space="preserve">    Family medicine                              </t>
  </si>
  <si>
    <t xml:space="preserve">    Medicine                                    </t>
  </si>
  <si>
    <t xml:space="preserve">    Neurology   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</si>
  <si>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</si>
  <si>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</si>
  <si>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</si>
  <si>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</si>
  <si>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</si>
  <si>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</si>
  <si>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</si>
  <si>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</si>
  <si>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</si>
  <si>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</si>
  <si>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Dean                                        </t>
  </si>
  <si>
    <t xml:space="preserve">    Dean-Medical School Shreveport                </t>
  </si>
  <si>
    <t xml:space="preserve">     Total medicine                             </t>
  </si>
  <si>
    <t xml:space="preserve">      Total public service                      </t>
  </si>
  <si>
    <t xml:space="preserve">    Allied health                               </t>
  </si>
  <si>
    <t xml:space="preserve">    Graduate school                              </t>
  </si>
  <si>
    <t xml:space="preserve">   Library services                            </t>
  </si>
  <si>
    <t xml:space="preserve">   Sponsored Projects Admin                      </t>
  </si>
  <si>
    <t xml:space="preserve">      Total academic support                    </t>
  </si>
  <si>
    <t xml:space="preserve">    Student services-allied health               </t>
  </si>
  <si>
    <t xml:space="preserve">    Student services-medicine                   </t>
  </si>
  <si>
    <t xml:space="preserve">    Student services-medicine                    </t>
  </si>
  <si>
    <t xml:space="preserve">     Total supported services                   </t>
  </si>
  <si>
    <t xml:space="preserve">    Program allocations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</si>
</sst>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1" fillId="4" borderId="1" applyNumberFormat="0" applyAlignment="0" applyProtection="0"/>
    <xf numFmtId="0" fontId="12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6" borderId="0" xfId="42" applyNumberFormat="1" applyFont="1" applyFill="1" applyAlignment="1">
      <alignment vertical="center"/>
    </xf>
    <xf numFmtId="165" fontId="4" fillId="6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3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42" fontId="7" fillId="0" borderId="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41" fontId="7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24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2295525</xdr:colOff>
      <xdr:row>7</xdr:row>
      <xdr:rowOff>28575</xdr:rowOff>
    </xdr:to>
    <xdr:pic>
      <xdr:nvPicPr>
        <xdr:cNvPr id="1" name="Picture 2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69"/>
  <sheetViews>
    <sheetView showGridLines="0" tabSelected="1" defaultGridColor="0" zoomScalePageLayoutView="0" colorId="22" workbookViewId="0" topLeftCell="A1">
      <selection activeCell="A1" sqref="A1:A8"/>
    </sheetView>
  </sheetViews>
  <sheetFormatPr defaultColWidth="9.14062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9.00390625" style="2" customWidth="1"/>
  </cols>
  <sheetData>
    <row r="1" spans="1:256" ht="13.5" customHeight="1">
      <c r="A1" s="4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3" customFormat="1" ht="13.5" customHeight="1">
      <c r="A2" s="4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" customHeight="1">
      <c r="A3" s="40"/>
      <c r="B3" s="11"/>
      <c r="C3" s="41" t="s">
        <v>34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3" customFormat="1" ht="8.25" customHeight="1">
      <c r="A4" s="40"/>
      <c r="B4" s="1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3" customFormat="1" ht="16.5">
      <c r="A5" s="40"/>
      <c r="B5" s="12"/>
      <c r="C5" s="41" t="s">
        <v>33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16.5">
      <c r="A6" s="40"/>
      <c r="B6" s="11"/>
      <c r="C6" s="41" t="s">
        <v>35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4" customFormat="1" ht="10.5" customHeight="1">
      <c r="A7" s="4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">
      <c r="A8" s="4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8"/>
      <c r="B10" s="18"/>
      <c r="C10" s="19"/>
      <c r="D10" s="19"/>
      <c r="E10" s="19"/>
      <c r="F10" s="19"/>
      <c r="G10" s="19"/>
      <c r="H10" s="19"/>
      <c r="I10" s="33" t="s">
        <v>19</v>
      </c>
      <c r="J10" s="19"/>
      <c r="K10" s="19"/>
      <c r="L10" s="19"/>
      <c r="M10" s="33" t="s">
        <v>20</v>
      </c>
      <c r="N10" s="19"/>
      <c r="O10" s="19"/>
      <c r="P10" s="19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34" t="s">
        <v>21</v>
      </c>
      <c r="D11" s="35"/>
      <c r="E11" s="34" t="s">
        <v>22</v>
      </c>
      <c r="F11" s="35"/>
      <c r="G11" s="34" t="s">
        <v>23</v>
      </c>
      <c r="H11" s="35"/>
      <c r="I11" s="34" t="s">
        <v>24</v>
      </c>
      <c r="J11" s="35"/>
      <c r="K11" s="34" t="s">
        <v>25</v>
      </c>
      <c r="L11" s="35"/>
      <c r="M11" s="34" t="s">
        <v>26</v>
      </c>
      <c r="N11" s="35"/>
      <c r="O11" s="34" t="s">
        <v>27</v>
      </c>
      <c r="P11" s="19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" customFormat="1" ht="13.5" customHeight="1">
      <c r="A13" s="20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7" customFormat="1" ht="13.5" customHeight="1">
      <c r="A14" s="20"/>
      <c r="B14" s="20"/>
      <c r="C14" s="20"/>
      <c r="D14" s="20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6"/>
      <c r="S14" s="6"/>
      <c r="T14" s="6"/>
      <c r="U14" s="6"/>
      <c r="V14" s="6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7" customFormat="1" ht="13.5" customHeight="1">
      <c r="A15" s="20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7" customFormat="1" ht="13.5" customHeight="1">
      <c r="A16" s="20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3.5" customHeight="1">
      <c r="A17" s="20" t="s">
        <v>55</v>
      </c>
      <c r="B17" s="21" t="s">
        <v>29</v>
      </c>
      <c r="C17" s="36">
        <f aca="true" t="shared" si="0" ref="C17:C22">SUM(E17:O17)</f>
        <v>419392</v>
      </c>
      <c r="D17" s="27" t="s">
        <v>36</v>
      </c>
      <c r="E17" s="20">
        <v>280748</v>
      </c>
      <c r="F17" s="27" t="s">
        <v>36</v>
      </c>
      <c r="G17" s="20">
        <v>17582</v>
      </c>
      <c r="H17" s="27" t="s">
        <v>36</v>
      </c>
      <c r="I17" s="20">
        <v>93544</v>
      </c>
      <c r="J17" s="27" t="s">
        <v>36</v>
      </c>
      <c r="K17" s="20">
        <v>14912</v>
      </c>
      <c r="L17" s="27" t="s">
        <v>36</v>
      </c>
      <c r="M17" s="20">
        <v>12606</v>
      </c>
      <c r="N17" s="27" t="s">
        <v>36</v>
      </c>
      <c r="O17" s="20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7" customFormat="1" ht="13.5" customHeight="1">
      <c r="A18" s="20" t="s">
        <v>56</v>
      </c>
      <c r="B18" s="21" t="s">
        <v>29</v>
      </c>
      <c r="C18" s="20">
        <f t="shared" si="0"/>
        <v>588970</v>
      </c>
      <c r="D18" s="20"/>
      <c r="E18" s="20">
        <v>400826</v>
      </c>
      <c r="F18" s="20"/>
      <c r="G18" s="20">
        <v>28705</v>
      </c>
      <c r="H18" s="20"/>
      <c r="I18" s="20">
        <v>135146</v>
      </c>
      <c r="J18" s="20"/>
      <c r="K18" s="20">
        <v>3802</v>
      </c>
      <c r="L18" s="20"/>
      <c r="M18" s="20">
        <v>20491</v>
      </c>
      <c r="N18" s="20"/>
      <c r="O18" s="20"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7" customFormat="1" ht="13.5" customHeight="1">
      <c r="A19" s="20" t="s">
        <v>57</v>
      </c>
      <c r="B19" s="21"/>
      <c r="C19" s="20">
        <f t="shared" si="0"/>
        <v>977285</v>
      </c>
      <c r="D19" s="20"/>
      <c r="E19" s="20">
        <v>556332</v>
      </c>
      <c r="F19" s="20"/>
      <c r="G19" s="20">
        <v>110408</v>
      </c>
      <c r="H19" s="20"/>
      <c r="I19" s="20">
        <v>210860</v>
      </c>
      <c r="J19" s="20"/>
      <c r="K19" s="22">
        <v>13114</v>
      </c>
      <c r="L19" s="20"/>
      <c r="M19" s="20">
        <v>86571</v>
      </c>
      <c r="N19" s="20"/>
      <c r="O19" s="20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7" customFormat="1" ht="13.5" customHeight="1">
      <c r="A20" s="20" t="s">
        <v>58</v>
      </c>
      <c r="B20" s="21" t="s">
        <v>29</v>
      </c>
      <c r="C20" s="20">
        <f t="shared" si="0"/>
        <v>524915</v>
      </c>
      <c r="D20" s="20"/>
      <c r="E20" s="20">
        <v>337615</v>
      </c>
      <c r="F20" s="20"/>
      <c r="G20" s="20">
        <v>34916</v>
      </c>
      <c r="H20" s="20"/>
      <c r="I20" s="20">
        <v>119063</v>
      </c>
      <c r="J20" s="20"/>
      <c r="K20" s="22">
        <v>14592</v>
      </c>
      <c r="L20" s="20"/>
      <c r="M20" s="20">
        <v>18729</v>
      </c>
      <c r="N20" s="20"/>
      <c r="O20" s="22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7" customFormat="1" ht="13.5" customHeight="1">
      <c r="A21" s="20" t="s">
        <v>59</v>
      </c>
      <c r="B21" s="21" t="s">
        <v>29</v>
      </c>
      <c r="C21" s="20">
        <f t="shared" si="0"/>
        <v>875851</v>
      </c>
      <c r="D21" s="20"/>
      <c r="E21" s="20">
        <v>529526</v>
      </c>
      <c r="F21" s="20"/>
      <c r="G21" s="20">
        <v>55877</v>
      </c>
      <c r="H21" s="20"/>
      <c r="I21" s="20">
        <v>186949</v>
      </c>
      <c r="J21" s="20"/>
      <c r="K21" s="20">
        <v>27338</v>
      </c>
      <c r="L21" s="20"/>
      <c r="M21" s="20">
        <v>76161</v>
      </c>
      <c r="N21" s="20"/>
      <c r="O21" s="20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7" customFormat="1" ht="13.5" customHeight="1">
      <c r="A22" s="20" t="s">
        <v>60</v>
      </c>
      <c r="B22" s="21" t="s">
        <v>29</v>
      </c>
      <c r="C22" s="20">
        <f t="shared" si="0"/>
        <v>493484</v>
      </c>
      <c r="D22" s="20"/>
      <c r="E22" s="29">
        <v>284606</v>
      </c>
      <c r="F22" s="20"/>
      <c r="G22" s="20">
        <v>36723</v>
      </c>
      <c r="H22" s="20"/>
      <c r="I22" s="20">
        <v>102739</v>
      </c>
      <c r="J22" s="20"/>
      <c r="K22" s="20">
        <v>17497</v>
      </c>
      <c r="L22" s="20"/>
      <c r="M22" s="20">
        <v>40121</v>
      </c>
      <c r="N22" s="20"/>
      <c r="O22" s="22">
        <v>11798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7" customFormat="1" ht="13.5" customHeight="1">
      <c r="A23" s="20" t="s">
        <v>61</v>
      </c>
      <c r="B23" s="21" t="s">
        <v>29</v>
      </c>
      <c r="C23" s="25">
        <f>SUM(C17:C22)</f>
        <v>3879897</v>
      </c>
      <c r="D23" s="20"/>
      <c r="E23" s="25">
        <f>SUM(E17:E22)</f>
        <v>2389653</v>
      </c>
      <c r="F23" s="20"/>
      <c r="G23" s="25">
        <f>SUM(G17:G22)</f>
        <v>284211</v>
      </c>
      <c r="H23" s="20"/>
      <c r="I23" s="25">
        <f>SUM(I17:I22)</f>
        <v>848301</v>
      </c>
      <c r="J23" s="20"/>
      <c r="K23" s="25">
        <f>SUM(K17:K22)</f>
        <v>91255</v>
      </c>
      <c r="L23" s="20"/>
      <c r="M23" s="25">
        <f>SUM(M17:M22)</f>
        <v>254679</v>
      </c>
      <c r="N23" s="20"/>
      <c r="O23" s="25">
        <f>SUM(O17:O22)</f>
        <v>11798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7" customFormat="1" ht="14.25" customHeight="1">
      <c r="A24" s="20"/>
      <c r="B24" s="21" t="s">
        <v>29</v>
      </c>
      <c r="C24" s="20"/>
      <c r="D24" s="20"/>
      <c r="E24" s="20"/>
      <c r="F24" s="20"/>
      <c r="G24" s="20"/>
      <c r="H24" s="20"/>
      <c r="I24" s="20"/>
      <c r="J24" s="20"/>
      <c r="K24" s="22"/>
      <c r="L24" s="20"/>
      <c r="M24" s="20"/>
      <c r="N24" s="20"/>
      <c r="O24" s="22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7" customFormat="1" ht="13.5" customHeight="1">
      <c r="A25" s="20" t="s">
        <v>38</v>
      </c>
      <c r="B25" s="21" t="s">
        <v>29</v>
      </c>
      <c r="C25" s="20"/>
      <c r="D25" s="20"/>
      <c r="E25" s="20"/>
      <c r="F25" s="20"/>
      <c r="G25" s="20"/>
      <c r="H25" s="20"/>
      <c r="I25" s="27"/>
      <c r="J25" s="20"/>
      <c r="K25" s="20"/>
      <c r="L25" s="20"/>
      <c r="M25" s="20"/>
      <c r="N25" s="20"/>
      <c r="O25" s="2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7" customFormat="1" ht="14.25" customHeight="1">
      <c r="A26" s="20" t="s">
        <v>62</v>
      </c>
      <c r="B26" s="21"/>
      <c r="C26" s="27">
        <f aca="true" t="shared" si="1" ref="C26:C32">SUM(E26:O26)</f>
        <v>1067894</v>
      </c>
      <c r="D26" s="27"/>
      <c r="E26" s="27">
        <v>722404</v>
      </c>
      <c r="F26" s="27"/>
      <c r="G26" s="27">
        <v>33136</v>
      </c>
      <c r="H26" s="27"/>
      <c r="I26" s="27">
        <v>222205</v>
      </c>
      <c r="J26" s="27"/>
      <c r="K26" s="27">
        <v>0</v>
      </c>
      <c r="L26" s="27"/>
      <c r="M26" s="27">
        <v>90149</v>
      </c>
      <c r="N26" s="27"/>
      <c r="O26" s="28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7" customFormat="1" ht="13.5" customHeight="1">
      <c r="A27" s="20" t="s">
        <v>63</v>
      </c>
      <c r="B27" s="21" t="s">
        <v>29</v>
      </c>
      <c r="C27" s="27">
        <f t="shared" si="1"/>
        <v>1368111</v>
      </c>
      <c r="D27" s="27"/>
      <c r="E27" s="27">
        <v>932595</v>
      </c>
      <c r="F27" s="27"/>
      <c r="G27" s="27">
        <v>61138</v>
      </c>
      <c r="H27" s="27"/>
      <c r="I27" s="27">
        <v>297242</v>
      </c>
      <c r="J27" s="27"/>
      <c r="K27" s="27">
        <v>0</v>
      </c>
      <c r="L27" s="27"/>
      <c r="M27" s="27">
        <v>77136</v>
      </c>
      <c r="N27" s="27"/>
      <c r="O27" s="27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7" customFormat="1" ht="14.25" customHeight="1">
      <c r="A28" s="20" t="s">
        <v>64</v>
      </c>
      <c r="B28" s="21" t="s">
        <v>29</v>
      </c>
      <c r="C28" s="27">
        <f t="shared" si="1"/>
        <v>121475</v>
      </c>
      <c r="D28" s="27"/>
      <c r="E28" s="27">
        <v>62821</v>
      </c>
      <c r="F28" s="27"/>
      <c r="G28" s="27">
        <v>22953</v>
      </c>
      <c r="H28" s="27"/>
      <c r="I28" s="27">
        <v>27448</v>
      </c>
      <c r="J28" s="27"/>
      <c r="K28" s="27">
        <v>0</v>
      </c>
      <c r="L28" s="27"/>
      <c r="M28" s="27">
        <v>8253</v>
      </c>
      <c r="N28" s="27"/>
      <c r="O28" s="27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7" customFormat="1" ht="14.25" customHeight="1">
      <c r="A29" s="20" t="s">
        <v>65</v>
      </c>
      <c r="B29" s="21" t="s">
        <v>29</v>
      </c>
      <c r="C29" s="27">
        <f t="shared" si="1"/>
        <v>1307554</v>
      </c>
      <c r="D29" s="27"/>
      <c r="E29" s="27">
        <v>899522</v>
      </c>
      <c r="F29" s="27"/>
      <c r="G29" s="27">
        <v>25913</v>
      </c>
      <c r="H29" s="27"/>
      <c r="I29" s="27">
        <v>243870</v>
      </c>
      <c r="J29" s="27"/>
      <c r="K29" s="27">
        <v>0</v>
      </c>
      <c r="L29" s="27"/>
      <c r="M29" s="27">
        <v>138249</v>
      </c>
      <c r="N29" s="27"/>
      <c r="O29" s="27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7" customFormat="1" ht="14.25" customHeight="1">
      <c r="A30" s="20" t="s">
        <v>66</v>
      </c>
      <c r="B30" s="21" t="s">
        <v>29</v>
      </c>
      <c r="C30" s="27">
        <f t="shared" si="1"/>
        <v>2111587</v>
      </c>
      <c r="D30" s="27"/>
      <c r="E30" s="28">
        <v>1328113</v>
      </c>
      <c r="F30" s="27"/>
      <c r="G30" s="27">
        <v>22311</v>
      </c>
      <c r="H30" s="27"/>
      <c r="I30" s="28">
        <v>420123</v>
      </c>
      <c r="J30" s="27"/>
      <c r="K30" s="28">
        <v>50502</v>
      </c>
      <c r="L30" s="27"/>
      <c r="M30" s="28">
        <v>279685</v>
      </c>
      <c r="N30" s="27"/>
      <c r="O30" s="28">
        <v>10853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7" customFormat="1" ht="13.5" customHeight="1">
      <c r="A31" s="20" t="s">
        <v>67</v>
      </c>
      <c r="B31" s="21"/>
      <c r="C31" s="27">
        <f t="shared" si="1"/>
        <v>1036869</v>
      </c>
      <c r="D31" s="27"/>
      <c r="E31" s="28">
        <v>708948</v>
      </c>
      <c r="F31" s="27"/>
      <c r="G31" s="27">
        <v>68192</v>
      </c>
      <c r="H31" s="27"/>
      <c r="I31" s="28">
        <v>198985</v>
      </c>
      <c r="J31" s="27"/>
      <c r="K31" s="28">
        <v>0</v>
      </c>
      <c r="L31" s="27"/>
      <c r="M31" s="28">
        <v>60744</v>
      </c>
      <c r="N31" s="27"/>
      <c r="O31" s="28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7" customFormat="1" ht="13.5" customHeight="1">
      <c r="A32" s="20" t="s">
        <v>68</v>
      </c>
      <c r="B32" s="21" t="s">
        <v>29</v>
      </c>
      <c r="C32" s="27">
        <f t="shared" si="1"/>
        <v>1091354</v>
      </c>
      <c r="D32" s="27"/>
      <c r="E32" s="27">
        <v>899699</v>
      </c>
      <c r="F32" s="27"/>
      <c r="G32" s="27">
        <v>0</v>
      </c>
      <c r="H32" s="27"/>
      <c r="I32" s="27">
        <v>167145</v>
      </c>
      <c r="J32" s="27"/>
      <c r="K32" s="27">
        <v>0</v>
      </c>
      <c r="L32" s="27"/>
      <c r="M32" s="27">
        <v>24510</v>
      </c>
      <c r="N32" s="27"/>
      <c r="O32" s="27">
        <v>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7" customFormat="1" ht="14.25" customHeight="1">
      <c r="A33" s="20" t="s">
        <v>69</v>
      </c>
      <c r="B33" s="21" t="s">
        <v>29</v>
      </c>
      <c r="C33" s="25">
        <f>SUM(C26:C32)</f>
        <v>8104844</v>
      </c>
      <c r="D33" s="20"/>
      <c r="E33" s="25">
        <f>SUM(E26:E32)</f>
        <v>5554102</v>
      </c>
      <c r="F33" s="20"/>
      <c r="G33" s="25">
        <f>SUM(G26:G32)</f>
        <v>233643</v>
      </c>
      <c r="H33" s="20"/>
      <c r="I33" s="25">
        <f>SUM(I26:I32)</f>
        <v>1577018</v>
      </c>
      <c r="J33" s="20"/>
      <c r="K33" s="25">
        <f>SUM(K26:K32)</f>
        <v>50502</v>
      </c>
      <c r="L33" s="20"/>
      <c r="M33" s="25">
        <f>SUM(M26:M32)</f>
        <v>678726</v>
      </c>
      <c r="N33" s="20"/>
      <c r="O33" s="25">
        <f>SUM(O26:O32)</f>
        <v>10853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7" customFormat="1" ht="13.5" customHeight="1">
      <c r="A34" s="20"/>
      <c r="B34" s="21" t="s">
        <v>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7" customFormat="1" ht="13.5" customHeight="1">
      <c r="A35" s="20" t="s">
        <v>39</v>
      </c>
      <c r="B35" s="21" t="s">
        <v>29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7" customFormat="1" ht="14.25" customHeight="1">
      <c r="A36" s="20" t="s">
        <v>71</v>
      </c>
      <c r="B36" s="21" t="s">
        <v>29</v>
      </c>
      <c r="C36" s="27">
        <f aca="true" t="shared" si="2" ref="C36:C56">SUM(E36:O36)</f>
        <v>1785883</v>
      </c>
      <c r="D36" s="27"/>
      <c r="E36" s="27">
        <v>1164332</v>
      </c>
      <c r="F36" s="27"/>
      <c r="G36" s="27">
        <v>99000</v>
      </c>
      <c r="H36" s="27"/>
      <c r="I36" s="27">
        <v>398027</v>
      </c>
      <c r="J36" s="27"/>
      <c r="K36" s="27">
        <v>37685</v>
      </c>
      <c r="L36" s="27"/>
      <c r="M36" s="27">
        <v>86839</v>
      </c>
      <c r="N36" s="27"/>
      <c r="O36" s="28"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" customFormat="1" ht="14.25" customHeight="1">
      <c r="A37" s="20" t="s">
        <v>72</v>
      </c>
      <c r="B37" s="21" t="s">
        <v>29</v>
      </c>
      <c r="C37" s="27">
        <f t="shared" si="2"/>
        <v>2754632</v>
      </c>
      <c r="D37" s="27"/>
      <c r="E37" s="27">
        <v>1971649</v>
      </c>
      <c r="F37" s="27"/>
      <c r="G37" s="27">
        <v>92370</v>
      </c>
      <c r="H37" s="27"/>
      <c r="I37" s="27">
        <v>566410</v>
      </c>
      <c r="J37" s="27"/>
      <c r="K37" s="27">
        <v>0</v>
      </c>
      <c r="L37" s="27"/>
      <c r="M37" s="27">
        <v>124203</v>
      </c>
      <c r="N37" s="27"/>
      <c r="O37" s="28"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7" customFormat="1" ht="13.5" customHeight="1">
      <c r="A38" s="20" t="s">
        <v>73</v>
      </c>
      <c r="B38" s="21" t="s">
        <v>29</v>
      </c>
      <c r="C38" s="27">
        <f t="shared" si="2"/>
        <v>3868056</v>
      </c>
      <c r="D38" s="27"/>
      <c r="E38" s="27">
        <v>2380693</v>
      </c>
      <c r="F38" s="27"/>
      <c r="G38" s="27">
        <v>211938</v>
      </c>
      <c r="H38" s="27"/>
      <c r="I38" s="27">
        <v>817910</v>
      </c>
      <c r="J38" s="27"/>
      <c r="K38" s="27">
        <v>40142</v>
      </c>
      <c r="L38" s="27"/>
      <c r="M38" s="27">
        <v>425211</v>
      </c>
      <c r="N38" s="27"/>
      <c r="O38" s="27">
        <v>-7838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7" customFormat="1" ht="14.25" customHeight="1">
      <c r="A39" s="20" t="s">
        <v>96</v>
      </c>
      <c r="B39" s="21" t="s">
        <v>29</v>
      </c>
      <c r="C39" s="27">
        <f t="shared" si="2"/>
        <v>3135714</v>
      </c>
      <c r="D39" s="27"/>
      <c r="E39" s="27">
        <v>2223832</v>
      </c>
      <c r="F39" s="27"/>
      <c r="G39" s="27">
        <v>128041</v>
      </c>
      <c r="H39" s="27"/>
      <c r="I39" s="27">
        <v>746785</v>
      </c>
      <c r="J39" s="27"/>
      <c r="K39" s="28">
        <v>2910</v>
      </c>
      <c r="L39" s="27"/>
      <c r="M39" s="27">
        <v>34146</v>
      </c>
      <c r="N39" s="27"/>
      <c r="O39" s="28"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7" customFormat="1" ht="14.25" customHeight="1">
      <c r="A40" s="20" t="s">
        <v>74</v>
      </c>
      <c r="B40" s="21"/>
      <c r="C40" s="27">
        <f t="shared" si="2"/>
        <v>5633543</v>
      </c>
      <c r="D40" s="27"/>
      <c r="E40" s="37">
        <v>3789449</v>
      </c>
      <c r="F40" s="27"/>
      <c r="G40" s="27">
        <v>507514</v>
      </c>
      <c r="H40" s="27"/>
      <c r="I40" s="27">
        <v>1336398</v>
      </c>
      <c r="J40" s="27"/>
      <c r="K40" s="27">
        <v>0</v>
      </c>
      <c r="L40" s="27"/>
      <c r="M40" s="27">
        <v>182</v>
      </c>
      <c r="N40" s="27"/>
      <c r="O40" s="28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7" customFormat="1" ht="13.5" customHeight="1">
      <c r="A41" s="20" t="s">
        <v>75</v>
      </c>
      <c r="B41" s="21" t="s">
        <v>29</v>
      </c>
      <c r="C41" s="27">
        <f t="shared" si="2"/>
        <v>1770969</v>
      </c>
      <c r="D41" s="27"/>
      <c r="E41" s="27">
        <v>1342568</v>
      </c>
      <c r="F41" s="27"/>
      <c r="G41" s="27">
        <v>22497</v>
      </c>
      <c r="H41" s="27"/>
      <c r="I41" s="27">
        <v>379878</v>
      </c>
      <c r="J41" s="27"/>
      <c r="K41" s="27">
        <v>0</v>
      </c>
      <c r="L41" s="27"/>
      <c r="M41" s="27">
        <v>26026</v>
      </c>
      <c r="N41" s="27"/>
      <c r="O41" s="28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7" customFormat="1" ht="14.25" customHeight="1">
      <c r="A42" s="20" t="s">
        <v>76</v>
      </c>
      <c r="B42" s="21" t="s">
        <v>29</v>
      </c>
      <c r="C42" s="27">
        <f t="shared" si="2"/>
        <v>1135492</v>
      </c>
      <c r="D42" s="27"/>
      <c r="E42" s="27">
        <v>817236</v>
      </c>
      <c r="F42" s="27"/>
      <c r="G42" s="27">
        <v>124707</v>
      </c>
      <c r="H42" s="27"/>
      <c r="I42" s="27">
        <v>193549</v>
      </c>
      <c r="J42" s="27"/>
      <c r="K42" s="27">
        <v>0</v>
      </c>
      <c r="L42" s="27"/>
      <c r="M42" s="27">
        <v>0</v>
      </c>
      <c r="N42" s="27"/>
      <c r="O42" s="27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7" customFormat="1" ht="13.5" customHeight="1">
      <c r="A43" s="20" t="s">
        <v>77</v>
      </c>
      <c r="B43" s="21"/>
      <c r="C43" s="27">
        <f t="shared" si="2"/>
        <v>1876732</v>
      </c>
      <c r="D43" s="27"/>
      <c r="E43" s="27">
        <v>1253228</v>
      </c>
      <c r="F43" s="27"/>
      <c r="G43" s="27">
        <v>172296</v>
      </c>
      <c r="H43" s="27"/>
      <c r="I43" s="27">
        <v>451208</v>
      </c>
      <c r="J43" s="27"/>
      <c r="K43" s="27">
        <v>0</v>
      </c>
      <c r="L43" s="27"/>
      <c r="M43" s="27">
        <v>0</v>
      </c>
      <c r="N43" s="27"/>
      <c r="O43" s="27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7" customFormat="1" ht="14.25" customHeight="1">
      <c r="A44" s="20" t="s">
        <v>78</v>
      </c>
      <c r="B44" s="21"/>
      <c r="C44" s="27">
        <f t="shared" si="2"/>
        <v>1167382</v>
      </c>
      <c r="D44" s="27"/>
      <c r="E44" s="27">
        <v>833234</v>
      </c>
      <c r="F44" s="27"/>
      <c r="G44" s="27">
        <v>67756</v>
      </c>
      <c r="H44" s="27"/>
      <c r="I44" s="27">
        <v>246036</v>
      </c>
      <c r="J44" s="27"/>
      <c r="K44" s="27">
        <v>0</v>
      </c>
      <c r="L44" s="27"/>
      <c r="M44" s="27">
        <v>20356</v>
      </c>
      <c r="N44" s="27"/>
      <c r="O44" s="27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" customFormat="1" ht="13.5" customHeight="1">
      <c r="A45" s="20" t="s">
        <v>79</v>
      </c>
      <c r="B45" s="21"/>
      <c r="C45" s="27">
        <f t="shared" si="2"/>
        <v>1458704</v>
      </c>
      <c r="D45" s="27"/>
      <c r="E45" s="27">
        <v>907927</v>
      </c>
      <c r="F45" s="27"/>
      <c r="G45" s="27">
        <v>200781</v>
      </c>
      <c r="H45" s="27"/>
      <c r="I45" s="27">
        <v>314615</v>
      </c>
      <c r="J45" s="27"/>
      <c r="K45" s="27">
        <v>0</v>
      </c>
      <c r="L45" s="27"/>
      <c r="M45" s="27">
        <v>35381</v>
      </c>
      <c r="N45" s="27"/>
      <c r="O45" s="27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7" customFormat="1" ht="14.25" customHeight="1">
      <c r="A46" s="20" t="s">
        <v>80</v>
      </c>
      <c r="B46" s="21" t="s">
        <v>29</v>
      </c>
      <c r="C46" s="27">
        <f t="shared" si="2"/>
        <v>1271008</v>
      </c>
      <c r="D46" s="27"/>
      <c r="E46" s="27">
        <v>900814</v>
      </c>
      <c r="F46" s="27"/>
      <c r="G46" s="27">
        <v>118310</v>
      </c>
      <c r="H46" s="27"/>
      <c r="I46" s="27">
        <v>239854</v>
      </c>
      <c r="J46" s="27"/>
      <c r="K46" s="27">
        <v>0</v>
      </c>
      <c r="L46" s="27"/>
      <c r="M46" s="27">
        <v>12030</v>
      </c>
      <c r="N46" s="27"/>
      <c r="O46" s="27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7" customFormat="1" ht="13.5" customHeight="1">
      <c r="A47" s="20" t="s">
        <v>81</v>
      </c>
      <c r="B47" s="21" t="s">
        <v>29</v>
      </c>
      <c r="C47" s="27">
        <f t="shared" si="2"/>
        <v>4203235</v>
      </c>
      <c r="D47" s="27"/>
      <c r="E47" s="27">
        <v>2990374</v>
      </c>
      <c r="F47" s="27"/>
      <c r="G47" s="27">
        <v>138891</v>
      </c>
      <c r="H47" s="27"/>
      <c r="I47" s="27">
        <v>990730</v>
      </c>
      <c r="J47" s="27"/>
      <c r="K47" s="28">
        <v>0</v>
      </c>
      <c r="L47" s="27"/>
      <c r="M47" s="27">
        <v>83240</v>
      </c>
      <c r="N47" s="27"/>
      <c r="O47" s="28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7" customFormat="1" ht="14.25" customHeight="1">
      <c r="A48" s="20" t="s">
        <v>82</v>
      </c>
      <c r="B48" s="21" t="s">
        <v>29</v>
      </c>
      <c r="C48" s="27">
        <f t="shared" si="2"/>
        <v>2875336</v>
      </c>
      <c r="D48" s="27"/>
      <c r="E48" s="28">
        <v>2013545</v>
      </c>
      <c r="F48" s="27"/>
      <c r="G48" s="28">
        <v>91436</v>
      </c>
      <c r="H48" s="27"/>
      <c r="I48" s="28">
        <v>662968</v>
      </c>
      <c r="J48" s="27"/>
      <c r="K48" s="27">
        <v>240</v>
      </c>
      <c r="L48" s="27"/>
      <c r="M48" s="27">
        <v>107147</v>
      </c>
      <c r="N48" s="27"/>
      <c r="O48" s="27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7" customFormat="1" ht="14.25" customHeight="1">
      <c r="A49" s="20" t="s">
        <v>83</v>
      </c>
      <c r="B49" s="21" t="s">
        <v>29</v>
      </c>
      <c r="C49" s="27">
        <f t="shared" si="2"/>
        <v>2356372</v>
      </c>
      <c r="D49" s="27"/>
      <c r="E49" s="27">
        <v>1856829</v>
      </c>
      <c r="F49" s="27"/>
      <c r="G49" s="27">
        <v>39761</v>
      </c>
      <c r="H49" s="27"/>
      <c r="I49" s="27">
        <v>459782</v>
      </c>
      <c r="J49" s="27"/>
      <c r="K49" s="27">
        <v>0</v>
      </c>
      <c r="L49" s="27"/>
      <c r="M49" s="27">
        <v>0</v>
      </c>
      <c r="N49" s="27"/>
      <c r="O49" s="27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7" customFormat="1" ht="13.5" customHeight="1">
      <c r="A50" s="20" t="s">
        <v>84</v>
      </c>
      <c r="B50" s="21"/>
      <c r="C50" s="27">
        <f t="shared" si="2"/>
        <v>3792997</v>
      </c>
      <c r="D50" s="27"/>
      <c r="E50" s="27">
        <v>2374794</v>
      </c>
      <c r="F50" s="27"/>
      <c r="G50" s="27">
        <v>542662</v>
      </c>
      <c r="H50" s="27"/>
      <c r="I50" s="27">
        <v>753614</v>
      </c>
      <c r="J50" s="27"/>
      <c r="K50" s="27">
        <v>0</v>
      </c>
      <c r="L50" s="27"/>
      <c r="M50" s="27">
        <v>121927</v>
      </c>
      <c r="N50" s="27"/>
      <c r="O50" s="27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7" customFormat="1" ht="14.25" customHeight="1">
      <c r="A51" s="20" t="s">
        <v>85</v>
      </c>
      <c r="B51" s="21" t="s">
        <v>29</v>
      </c>
      <c r="C51" s="27">
        <f t="shared" si="2"/>
        <v>561595</v>
      </c>
      <c r="D51" s="27"/>
      <c r="E51" s="28">
        <v>328114</v>
      </c>
      <c r="F51" s="27"/>
      <c r="G51" s="28">
        <v>56865</v>
      </c>
      <c r="H51" s="27"/>
      <c r="I51" s="28">
        <v>123077</v>
      </c>
      <c r="J51" s="27"/>
      <c r="K51" s="28">
        <v>250</v>
      </c>
      <c r="L51" s="27"/>
      <c r="M51" s="27">
        <v>53289</v>
      </c>
      <c r="N51" s="27"/>
      <c r="O51" s="27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7" customFormat="1" ht="14.25" customHeight="1">
      <c r="A52" s="20" t="s">
        <v>86</v>
      </c>
      <c r="B52" s="21" t="s">
        <v>29</v>
      </c>
      <c r="C52" s="27">
        <f t="shared" si="2"/>
        <v>953590</v>
      </c>
      <c r="D52" s="27"/>
      <c r="E52" s="27">
        <v>474999</v>
      </c>
      <c r="F52" s="27"/>
      <c r="G52" s="27">
        <v>185659</v>
      </c>
      <c r="H52" s="27"/>
      <c r="I52" s="27">
        <v>197937</v>
      </c>
      <c r="J52" s="27"/>
      <c r="K52" s="27">
        <v>17813</v>
      </c>
      <c r="L52" s="27"/>
      <c r="M52" s="27">
        <v>46630</v>
      </c>
      <c r="N52" s="27"/>
      <c r="O52" s="27">
        <v>30552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7" customFormat="1" ht="13.5" customHeight="1">
      <c r="A53" s="20" t="s">
        <v>87</v>
      </c>
      <c r="B53" s="21" t="s">
        <v>29</v>
      </c>
      <c r="C53" s="27">
        <f t="shared" si="2"/>
        <v>880901</v>
      </c>
      <c r="D53" s="27"/>
      <c r="E53" s="27">
        <v>580896</v>
      </c>
      <c r="F53" s="27"/>
      <c r="G53" s="27">
        <v>90087</v>
      </c>
      <c r="H53" s="27"/>
      <c r="I53" s="27">
        <v>207560</v>
      </c>
      <c r="J53" s="27"/>
      <c r="K53" s="27">
        <v>0</v>
      </c>
      <c r="L53" s="27"/>
      <c r="M53" s="27">
        <v>2358</v>
      </c>
      <c r="N53" s="27"/>
      <c r="O53" s="27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7" customFormat="1" ht="13.5" customHeight="1">
      <c r="A54" s="20" t="s">
        <v>88</v>
      </c>
      <c r="B54" s="21"/>
      <c r="C54" s="38">
        <f t="shared" si="2"/>
        <v>-7518062</v>
      </c>
      <c r="D54" s="27"/>
      <c r="E54" s="27">
        <v>-7130051</v>
      </c>
      <c r="F54" s="27"/>
      <c r="G54" s="27">
        <v>47032</v>
      </c>
      <c r="H54" s="27"/>
      <c r="I54" s="27">
        <v>-1405551</v>
      </c>
      <c r="J54" s="27"/>
      <c r="K54" s="27">
        <v>12438</v>
      </c>
      <c r="L54" s="27"/>
      <c r="M54" s="27">
        <v>952007</v>
      </c>
      <c r="N54" s="27"/>
      <c r="O54" s="27">
        <v>6063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7" customFormat="1" ht="13.5" customHeight="1">
      <c r="A55" s="20" t="s">
        <v>89</v>
      </c>
      <c r="B55" s="21" t="s">
        <v>29</v>
      </c>
      <c r="C55" s="27">
        <f t="shared" si="2"/>
        <v>820261</v>
      </c>
      <c r="D55" s="27"/>
      <c r="E55" s="27">
        <v>199526</v>
      </c>
      <c r="F55" s="27"/>
      <c r="G55" s="27">
        <v>52419</v>
      </c>
      <c r="H55" s="27"/>
      <c r="I55" s="27">
        <v>76048</v>
      </c>
      <c r="J55" s="27"/>
      <c r="K55" s="27">
        <v>2219</v>
      </c>
      <c r="L55" s="27"/>
      <c r="M55" s="27">
        <v>170893</v>
      </c>
      <c r="N55" s="27"/>
      <c r="O55" s="27">
        <v>319156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" customFormat="1" ht="13.5" customHeight="1">
      <c r="A56" s="20" t="s">
        <v>90</v>
      </c>
      <c r="B56" s="21" t="s">
        <v>29</v>
      </c>
      <c r="C56" s="27">
        <f t="shared" si="2"/>
        <v>286709</v>
      </c>
      <c r="D56" s="27"/>
      <c r="E56" s="27">
        <v>115422</v>
      </c>
      <c r="F56" s="27"/>
      <c r="G56" s="27">
        <v>30744</v>
      </c>
      <c r="H56" s="27"/>
      <c r="I56" s="27">
        <v>46647</v>
      </c>
      <c r="J56" s="27"/>
      <c r="K56" s="28">
        <v>7528</v>
      </c>
      <c r="L56" s="27"/>
      <c r="M56" s="27">
        <v>84370</v>
      </c>
      <c r="N56" s="27"/>
      <c r="O56" s="28">
        <v>1998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7" customFormat="1" ht="13.5" customHeight="1">
      <c r="A57" s="20" t="s">
        <v>70</v>
      </c>
      <c r="B57" s="21" t="s">
        <v>29</v>
      </c>
      <c r="C57" s="25">
        <f>SUM(C36:C56)</f>
        <v>35071049</v>
      </c>
      <c r="D57" s="20"/>
      <c r="E57" s="25">
        <f>SUM(E36:E56)</f>
        <v>21389410</v>
      </c>
      <c r="F57" s="20"/>
      <c r="G57" s="25">
        <f>SUM(G36:G56)</f>
        <v>3020766</v>
      </c>
      <c r="H57" s="20"/>
      <c r="I57" s="25">
        <f>SUM(I36:I56)</f>
        <v>7803482</v>
      </c>
      <c r="J57" s="20"/>
      <c r="K57" s="25">
        <f>SUM(K36:K56)</f>
        <v>121225</v>
      </c>
      <c r="L57" s="20"/>
      <c r="M57" s="25">
        <f>SUM(M36:M56)</f>
        <v>2386235</v>
      </c>
      <c r="N57" s="20"/>
      <c r="O57" s="25">
        <f>SUM(O36:O56)</f>
        <v>349931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7" customFormat="1" ht="14.25" customHeight="1">
      <c r="A58" s="20"/>
      <c r="B58" s="21" t="s">
        <v>29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7" customFormat="1" ht="13.5" customHeight="1">
      <c r="A59" s="20" t="s">
        <v>91</v>
      </c>
      <c r="B59" s="21" t="s">
        <v>29</v>
      </c>
      <c r="C59" s="23">
        <f>+C23+C33+C57</f>
        <v>47055790</v>
      </c>
      <c r="D59" s="20"/>
      <c r="E59" s="23">
        <f>+E23+E33+E57</f>
        <v>29333165</v>
      </c>
      <c r="F59" s="20"/>
      <c r="G59" s="23">
        <f>+G23+G33+G57</f>
        <v>3538620</v>
      </c>
      <c r="H59" s="20"/>
      <c r="I59" s="23">
        <f>+I23+I33+I57</f>
        <v>10228801</v>
      </c>
      <c r="J59" s="20"/>
      <c r="K59" s="23">
        <f>+K23+K33+K57</f>
        <v>262982</v>
      </c>
      <c r="L59" s="20"/>
      <c r="M59" s="23">
        <f>+M23+M33+M57</f>
        <v>3319640</v>
      </c>
      <c r="N59" s="20"/>
      <c r="O59" s="23">
        <f>+O23+O33+O57</f>
        <v>372582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7" customFormat="1" ht="14.25" customHeight="1">
      <c r="A60" s="20"/>
      <c r="B60" s="21" t="s">
        <v>29</v>
      </c>
      <c r="C60" s="27"/>
      <c r="D60" s="20"/>
      <c r="E60" s="27"/>
      <c r="F60" s="20"/>
      <c r="G60" s="28"/>
      <c r="H60" s="20"/>
      <c r="I60" s="27"/>
      <c r="J60" s="20"/>
      <c r="K60" s="28"/>
      <c r="L60" s="20"/>
      <c r="M60" s="27"/>
      <c r="N60" s="20"/>
      <c r="O60" s="2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7" customFormat="1" ht="13.5" customHeight="1">
      <c r="A61" s="20" t="s">
        <v>40</v>
      </c>
      <c r="B61" s="2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7" customFormat="1" ht="13.5" customHeight="1">
      <c r="A62" s="20" t="s">
        <v>38</v>
      </c>
      <c r="B62" s="21" t="s">
        <v>29</v>
      </c>
      <c r="C62" s="27"/>
      <c r="D62" s="27"/>
      <c r="E62" s="28"/>
      <c r="F62" s="27"/>
      <c r="G62" s="27"/>
      <c r="H62" s="27"/>
      <c r="I62" s="28"/>
      <c r="J62" s="27"/>
      <c r="K62" s="27"/>
      <c r="L62" s="27"/>
      <c r="M62" s="27"/>
      <c r="N62" s="27"/>
      <c r="O62" s="2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7" customFormat="1" ht="14.25" customHeight="1">
      <c r="A63" s="20" t="s">
        <v>62</v>
      </c>
      <c r="B63" s="21" t="s">
        <v>29</v>
      </c>
      <c r="C63" s="27">
        <f aca="true" t="shared" si="3" ref="C63:C68">SUM(E63:O63)</f>
        <v>297790</v>
      </c>
      <c r="D63" s="27"/>
      <c r="E63" s="27">
        <v>149908</v>
      </c>
      <c r="F63" s="27"/>
      <c r="G63" s="27">
        <v>78965</v>
      </c>
      <c r="H63" s="27"/>
      <c r="I63" s="27">
        <v>66785</v>
      </c>
      <c r="J63" s="27"/>
      <c r="K63" s="27">
        <v>0</v>
      </c>
      <c r="L63" s="27"/>
      <c r="M63" s="27">
        <v>2132</v>
      </c>
      <c r="N63" s="27"/>
      <c r="O63" s="27"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7" customFormat="1" ht="13.5" customHeight="1">
      <c r="A64" s="20" t="s">
        <v>92</v>
      </c>
      <c r="B64" s="21" t="s">
        <v>29</v>
      </c>
      <c r="C64" s="27">
        <f t="shared" si="3"/>
        <v>284046</v>
      </c>
      <c r="D64" s="27"/>
      <c r="E64" s="27">
        <v>230871</v>
      </c>
      <c r="F64" s="27"/>
      <c r="G64" s="27">
        <v>0</v>
      </c>
      <c r="H64" s="27"/>
      <c r="I64" s="27">
        <v>52944</v>
      </c>
      <c r="J64" s="27"/>
      <c r="K64" s="27">
        <v>0</v>
      </c>
      <c r="L64" s="27"/>
      <c r="M64" s="27">
        <v>231</v>
      </c>
      <c r="N64" s="27"/>
      <c r="O64" s="27"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7" customFormat="1" ht="14.25" customHeight="1">
      <c r="A65" s="20" t="s">
        <v>65</v>
      </c>
      <c r="B65" s="21"/>
      <c r="C65" s="27">
        <f t="shared" si="3"/>
        <v>548116</v>
      </c>
      <c r="D65" s="27"/>
      <c r="E65" s="27">
        <v>436051</v>
      </c>
      <c r="F65" s="27"/>
      <c r="G65" s="27">
        <v>0</v>
      </c>
      <c r="H65" s="27"/>
      <c r="I65" s="27">
        <v>108897</v>
      </c>
      <c r="J65" s="27"/>
      <c r="K65" s="27">
        <v>0</v>
      </c>
      <c r="L65" s="27"/>
      <c r="M65" s="27">
        <v>3168</v>
      </c>
      <c r="N65" s="27"/>
      <c r="O65" s="27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7" customFormat="1" ht="14.25" customHeight="1">
      <c r="A66" s="20" t="s">
        <v>66</v>
      </c>
      <c r="B66" s="21" t="s">
        <v>29</v>
      </c>
      <c r="C66" s="27">
        <f t="shared" si="3"/>
        <v>552461</v>
      </c>
      <c r="D66" s="27"/>
      <c r="E66" s="27">
        <v>425482</v>
      </c>
      <c r="F66" s="27"/>
      <c r="G66" s="27">
        <v>0</v>
      </c>
      <c r="H66" s="27"/>
      <c r="I66" s="27">
        <v>126979</v>
      </c>
      <c r="J66" s="27"/>
      <c r="K66" s="27">
        <v>0</v>
      </c>
      <c r="L66" s="27"/>
      <c r="M66" s="27">
        <v>0</v>
      </c>
      <c r="N66" s="27"/>
      <c r="O66" s="27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7" customFormat="1" ht="13.5" customHeight="1">
      <c r="A67" s="20" t="s">
        <v>67</v>
      </c>
      <c r="B67" s="21" t="s">
        <v>29</v>
      </c>
      <c r="C67" s="27">
        <f t="shared" si="3"/>
        <v>763143</v>
      </c>
      <c r="D67" s="27"/>
      <c r="E67" s="27">
        <v>425048</v>
      </c>
      <c r="F67" s="27"/>
      <c r="G67" s="27">
        <v>0</v>
      </c>
      <c r="H67" s="27"/>
      <c r="I67" s="27">
        <v>124004</v>
      </c>
      <c r="J67" s="27"/>
      <c r="K67" s="27">
        <v>0</v>
      </c>
      <c r="L67" s="27"/>
      <c r="M67" s="27">
        <v>214091</v>
      </c>
      <c r="N67" s="27"/>
      <c r="O67" s="27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7" customFormat="1" ht="13.5" customHeight="1">
      <c r="A68" s="20" t="s">
        <v>68</v>
      </c>
      <c r="B68" s="21"/>
      <c r="C68" s="27">
        <f t="shared" si="3"/>
        <v>534014</v>
      </c>
      <c r="D68" s="27"/>
      <c r="E68" s="27">
        <v>448926</v>
      </c>
      <c r="F68" s="27"/>
      <c r="G68" s="27">
        <v>0</v>
      </c>
      <c r="H68" s="27"/>
      <c r="I68" s="27">
        <v>85088</v>
      </c>
      <c r="J68" s="27"/>
      <c r="K68" s="27">
        <v>0</v>
      </c>
      <c r="L68" s="27"/>
      <c r="M68" s="27">
        <v>0</v>
      </c>
      <c r="N68" s="27"/>
      <c r="O68" s="27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7" customFormat="1" ht="14.25" customHeight="1">
      <c r="A69" s="20" t="s">
        <v>69</v>
      </c>
      <c r="B69" s="21" t="s">
        <v>29</v>
      </c>
      <c r="C69" s="25">
        <f>SUM(C63:C68)</f>
        <v>2979570</v>
      </c>
      <c r="D69" s="20"/>
      <c r="E69" s="25">
        <f>SUM(E63:E68)</f>
        <v>2116286</v>
      </c>
      <c r="F69" s="20"/>
      <c r="G69" s="25">
        <f>SUM(G63:G68)</f>
        <v>78965</v>
      </c>
      <c r="H69" s="20"/>
      <c r="I69" s="25">
        <f>SUM(I63:I68)</f>
        <v>564697</v>
      </c>
      <c r="J69" s="20"/>
      <c r="K69" s="25">
        <f>SUM(K63:K68)</f>
        <v>0</v>
      </c>
      <c r="L69" s="20"/>
      <c r="M69" s="25">
        <f>SUM(M63:M68)</f>
        <v>219622</v>
      </c>
      <c r="N69" s="20"/>
      <c r="O69" s="25">
        <f>SUM(O63:O68)</f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7" customFormat="1" ht="13.5" customHeight="1">
      <c r="A70" s="20"/>
      <c r="B70" s="21" t="s">
        <v>29</v>
      </c>
      <c r="C70" s="27"/>
      <c r="D70" s="27"/>
      <c r="E70" s="28"/>
      <c r="F70" s="27"/>
      <c r="G70" s="27"/>
      <c r="H70" s="27"/>
      <c r="I70" s="27"/>
      <c r="J70" s="27"/>
      <c r="K70" s="28"/>
      <c r="L70" s="27"/>
      <c r="M70" s="27"/>
      <c r="N70" s="27"/>
      <c r="O70" s="2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7" customFormat="1" ht="13.5" customHeight="1">
      <c r="A71" s="20" t="s">
        <v>39</v>
      </c>
      <c r="B71" s="21" t="s">
        <v>29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7" customFormat="1" ht="13.5" customHeight="1">
      <c r="A72" s="20" t="s">
        <v>97</v>
      </c>
      <c r="B72" s="21" t="s">
        <v>29</v>
      </c>
      <c r="C72" s="27">
        <f aca="true" t="shared" si="4" ref="C72:C88">SUM(E72:O72)</f>
        <v>447754</v>
      </c>
      <c r="D72" s="27" t="s">
        <v>29</v>
      </c>
      <c r="E72" s="27">
        <v>180819</v>
      </c>
      <c r="F72" s="27"/>
      <c r="G72" s="27">
        <v>94528</v>
      </c>
      <c r="H72" s="27"/>
      <c r="I72" s="27">
        <v>83494</v>
      </c>
      <c r="J72" s="27"/>
      <c r="K72" s="27">
        <v>28277</v>
      </c>
      <c r="L72" s="27"/>
      <c r="M72" s="27">
        <v>52818</v>
      </c>
      <c r="N72" s="27"/>
      <c r="O72" s="27">
        <v>7818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7" customFormat="1" ht="13.5" customHeight="1">
      <c r="A73" s="20" t="s">
        <v>98</v>
      </c>
      <c r="B73" s="21" t="s">
        <v>29</v>
      </c>
      <c r="C73" s="27">
        <f t="shared" si="4"/>
        <v>24223</v>
      </c>
      <c r="D73" s="27"/>
      <c r="E73" s="27">
        <v>16944</v>
      </c>
      <c r="F73" s="27"/>
      <c r="G73" s="27">
        <v>781</v>
      </c>
      <c r="H73" s="27"/>
      <c r="I73" s="28">
        <v>5582</v>
      </c>
      <c r="J73" s="27"/>
      <c r="K73" s="28">
        <v>0</v>
      </c>
      <c r="L73" s="27"/>
      <c r="M73" s="27">
        <v>916</v>
      </c>
      <c r="N73" s="27"/>
      <c r="O73" s="28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7" customFormat="1" ht="13.5" customHeight="1">
      <c r="A74" s="20" t="s">
        <v>99</v>
      </c>
      <c r="B74" s="21"/>
      <c r="C74" s="27">
        <f t="shared" si="4"/>
        <v>542071</v>
      </c>
      <c r="D74" s="27"/>
      <c r="E74" s="28">
        <v>360687</v>
      </c>
      <c r="F74" s="27"/>
      <c r="G74" s="28">
        <v>63923</v>
      </c>
      <c r="H74" s="27"/>
      <c r="I74" s="28">
        <v>117461</v>
      </c>
      <c r="J74" s="27"/>
      <c r="K74" s="28">
        <v>0</v>
      </c>
      <c r="L74" s="27"/>
      <c r="M74" s="27">
        <v>0</v>
      </c>
      <c r="N74" s="27"/>
      <c r="O74" s="28"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7" customFormat="1" ht="13.5" customHeight="1">
      <c r="A75" s="20" t="s">
        <v>100</v>
      </c>
      <c r="B75" s="21" t="s">
        <v>29</v>
      </c>
      <c r="C75" s="27">
        <f t="shared" si="4"/>
        <v>75642</v>
      </c>
      <c r="D75" s="27"/>
      <c r="E75" s="27">
        <v>57305</v>
      </c>
      <c r="F75" s="27"/>
      <c r="G75" s="28">
        <v>0</v>
      </c>
      <c r="H75" s="27"/>
      <c r="I75" s="27">
        <v>18337</v>
      </c>
      <c r="J75" s="27"/>
      <c r="K75" s="28">
        <v>0</v>
      </c>
      <c r="L75" s="27"/>
      <c r="M75" s="28">
        <v>0</v>
      </c>
      <c r="N75" s="27"/>
      <c r="O75" s="28"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7" customFormat="1" ht="13.5" customHeight="1">
      <c r="A76" s="20" t="s">
        <v>101</v>
      </c>
      <c r="B76" s="21"/>
      <c r="C76" s="27">
        <f t="shared" si="4"/>
        <v>128817</v>
      </c>
      <c r="D76" s="27"/>
      <c r="E76" s="27">
        <v>58546</v>
      </c>
      <c r="F76" s="27"/>
      <c r="G76" s="28">
        <v>44514</v>
      </c>
      <c r="H76" s="27"/>
      <c r="I76" s="27">
        <v>25757</v>
      </c>
      <c r="J76" s="27"/>
      <c r="K76" s="28">
        <v>0</v>
      </c>
      <c r="L76" s="27"/>
      <c r="M76" s="28">
        <v>0</v>
      </c>
      <c r="N76" s="27"/>
      <c r="O76" s="28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7" customFormat="1" ht="13.5" customHeight="1">
      <c r="A77" s="20" t="s">
        <v>102</v>
      </c>
      <c r="B77" s="21" t="s">
        <v>29</v>
      </c>
      <c r="C77" s="27">
        <f t="shared" si="4"/>
        <v>55058</v>
      </c>
      <c r="D77" s="27"/>
      <c r="E77" s="27">
        <v>28234</v>
      </c>
      <c r="F77" s="27"/>
      <c r="G77" s="28">
        <v>13807</v>
      </c>
      <c r="H77" s="27"/>
      <c r="I77" s="27">
        <v>13017</v>
      </c>
      <c r="J77" s="27"/>
      <c r="K77" s="28">
        <v>0</v>
      </c>
      <c r="L77" s="27"/>
      <c r="M77" s="28">
        <v>0</v>
      </c>
      <c r="N77" s="27"/>
      <c r="O77" s="28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7" customFormat="1" ht="13.5" customHeight="1">
      <c r="A78" s="20" t="s">
        <v>103</v>
      </c>
      <c r="B78" s="21" t="s">
        <v>29</v>
      </c>
      <c r="C78" s="27">
        <f t="shared" si="4"/>
        <v>105015</v>
      </c>
      <c r="D78" s="27"/>
      <c r="E78" s="27">
        <v>77878</v>
      </c>
      <c r="F78" s="27"/>
      <c r="G78" s="28">
        <v>1679</v>
      </c>
      <c r="H78" s="27"/>
      <c r="I78" s="27">
        <v>25458</v>
      </c>
      <c r="J78" s="27"/>
      <c r="K78" s="28">
        <v>0</v>
      </c>
      <c r="L78" s="27"/>
      <c r="M78" s="27">
        <v>0</v>
      </c>
      <c r="N78" s="27"/>
      <c r="O78" s="28"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7" customFormat="1" ht="13.5" customHeight="1">
      <c r="A79" s="20" t="s">
        <v>104</v>
      </c>
      <c r="B79" s="21" t="s">
        <v>29</v>
      </c>
      <c r="C79" s="27">
        <f t="shared" si="4"/>
        <v>129585</v>
      </c>
      <c r="D79" s="27"/>
      <c r="E79" s="27">
        <v>68020</v>
      </c>
      <c r="F79" s="27"/>
      <c r="G79" s="27">
        <v>33352</v>
      </c>
      <c r="H79" s="27"/>
      <c r="I79" s="27">
        <v>28213</v>
      </c>
      <c r="J79" s="27"/>
      <c r="K79" s="27">
        <v>0</v>
      </c>
      <c r="L79" s="27"/>
      <c r="M79" s="27">
        <v>0</v>
      </c>
      <c r="N79" s="27"/>
      <c r="O79" s="27"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7" customFormat="1" ht="13.5" customHeight="1">
      <c r="A80" s="20" t="s">
        <v>105</v>
      </c>
      <c r="B80" s="21" t="s">
        <v>29</v>
      </c>
      <c r="C80" s="27">
        <f t="shared" si="4"/>
        <v>720978</v>
      </c>
      <c r="D80" s="27"/>
      <c r="E80" s="27">
        <v>509895</v>
      </c>
      <c r="F80" s="27"/>
      <c r="G80" s="27">
        <v>42308</v>
      </c>
      <c r="H80" s="27"/>
      <c r="I80" s="27">
        <v>168775</v>
      </c>
      <c r="J80" s="27"/>
      <c r="K80" s="27">
        <v>0</v>
      </c>
      <c r="L80" s="27"/>
      <c r="M80" s="27">
        <v>0</v>
      </c>
      <c r="N80" s="27"/>
      <c r="O80" s="27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7" customFormat="1" ht="13.5" customHeight="1">
      <c r="A81" s="20" t="s">
        <v>106</v>
      </c>
      <c r="B81" s="21" t="s">
        <v>29</v>
      </c>
      <c r="C81" s="27">
        <f t="shared" si="4"/>
        <v>122658</v>
      </c>
      <c r="D81" s="27"/>
      <c r="E81" s="27">
        <v>57653</v>
      </c>
      <c r="F81" s="27"/>
      <c r="G81" s="27">
        <v>13379</v>
      </c>
      <c r="H81" s="27"/>
      <c r="I81" s="27">
        <v>22536</v>
      </c>
      <c r="J81" s="27"/>
      <c r="K81" s="27">
        <v>0</v>
      </c>
      <c r="L81" s="27"/>
      <c r="M81" s="27">
        <v>29090</v>
      </c>
      <c r="N81" s="27"/>
      <c r="O81" s="27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7" customFormat="1" ht="13.5" customHeight="1">
      <c r="A82" s="20" t="s">
        <v>107</v>
      </c>
      <c r="B82" s="21" t="s">
        <v>29</v>
      </c>
      <c r="C82" s="27">
        <f t="shared" si="4"/>
        <v>9658</v>
      </c>
      <c r="D82" s="27"/>
      <c r="E82" s="27">
        <v>7317</v>
      </c>
      <c r="F82" s="27"/>
      <c r="G82" s="28">
        <v>0</v>
      </c>
      <c r="H82" s="27"/>
      <c r="I82" s="27">
        <v>2341</v>
      </c>
      <c r="J82" s="27"/>
      <c r="K82" s="28">
        <v>0</v>
      </c>
      <c r="L82" s="27"/>
      <c r="M82" s="28">
        <v>0</v>
      </c>
      <c r="N82" s="27"/>
      <c r="O82" s="28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7" customFormat="1" ht="13.5" customHeight="1">
      <c r="A83" s="20" t="s">
        <v>108</v>
      </c>
      <c r="B83" s="21" t="s">
        <v>29</v>
      </c>
      <c r="C83" s="27">
        <f t="shared" si="4"/>
        <v>40883</v>
      </c>
      <c r="D83" s="27"/>
      <c r="E83" s="27">
        <v>31215</v>
      </c>
      <c r="F83" s="27"/>
      <c r="G83" s="27">
        <v>0</v>
      </c>
      <c r="H83" s="27"/>
      <c r="I83" s="27">
        <v>9668</v>
      </c>
      <c r="J83" s="27"/>
      <c r="K83" s="27">
        <v>0</v>
      </c>
      <c r="L83" s="27"/>
      <c r="M83" s="27">
        <v>0</v>
      </c>
      <c r="N83" s="27"/>
      <c r="O83" s="27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7" customFormat="1" ht="13.5" customHeight="1">
      <c r="A84" s="20" t="s">
        <v>109</v>
      </c>
      <c r="B84" s="21" t="s">
        <v>29</v>
      </c>
      <c r="C84" s="27">
        <f t="shared" si="4"/>
        <v>33362</v>
      </c>
      <c r="D84" s="27"/>
      <c r="E84" s="28">
        <v>23680</v>
      </c>
      <c r="F84" s="27"/>
      <c r="G84" s="28">
        <v>1599</v>
      </c>
      <c r="H84" s="27"/>
      <c r="I84" s="28">
        <v>8083</v>
      </c>
      <c r="J84" s="27"/>
      <c r="K84" s="27">
        <v>0</v>
      </c>
      <c r="L84" s="27"/>
      <c r="M84" s="27">
        <v>0</v>
      </c>
      <c r="N84" s="27"/>
      <c r="O84" s="28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7" customFormat="1" ht="13.5" customHeight="1">
      <c r="A85" s="20" t="s">
        <v>110</v>
      </c>
      <c r="B85" s="21" t="s">
        <v>29</v>
      </c>
      <c r="C85" s="27">
        <f t="shared" si="4"/>
        <v>412870</v>
      </c>
      <c r="D85" s="27"/>
      <c r="E85" s="27">
        <v>189876</v>
      </c>
      <c r="F85" s="27"/>
      <c r="G85" s="27">
        <v>82826</v>
      </c>
      <c r="H85" s="27"/>
      <c r="I85" s="27">
        <v>81563</v>
      </c>
      <c r="J85" s="27"/>
      <c r="K85" s="27">
        <v>8846</v>
      </c>
      <c r="L85" s="27"/>
      <c r="M85" s="27">
        <v>6212</v>
      </c>
      <c r="N85" s="27"/>
      <c r="O85" s="27">
        <v>43547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7" customFormat="1" ht="13.5" customHeight="1">
      <c r="A86" s="20" t="s">
        <v>87</v>
      </c>
      <c r="B86" s="21" t="s">
        <v>29</v>
      </c>
      <c r="C86" s="27">
        <f t="shared" si="4"/>
        <v>8314958</v>
      </c>
      <c r="D86" s="27"/>
      <c r="E86" s="27">
        <v>4779963</v>
      </c>
      <c r="F86" s="27"/>
      <c r="G86" s="27">
        <v>801239</v>
      </c>
      <c r="H86" s="27"/>
      <c r="I86" s="27">
        <v>1522338</v>
      </c>
      <c r="J86" s="27"/>
      <c r="K86" s="27">
        <v>144794</v>
      </c>
      <c r="L86" s="27"/>
      <c r="M86" s="27">
        <v>954444</v>
      </c>
      <c r="N86" s="27"/>
      <c r="O86" s="27">
        <v>112180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7" customFormat="1" ht="13.5" customHeight="1">
      <c r="A87" s="20" t="s">
        <v>95</v>
      </c>
      <c r="B87" s="21" t="s">
        <v>29</v>
      </c>
      <c r="C87" s="27">
        <f t="shared" si="4"/>
        <v>2457956</v>
      </c>
      <c r="D87" s="27"/>
      <c r="E87" s="27">
        <v>267750</v>
      </c>
      <c r="F87" s="27"/>
      <c r="G87" s="27">
        <v>1738793</v>
      </c>
      <c r="H87" s="27"/>
      <c r="I87" s="27">
        <v>558330</v>
      </c>
      <c r="J87" s="27"/>
      <c r="K87" s="27">
        <v>550</v>
      </c>
      <c r="L87" s="27"/>
      <c r="M87" s="27">
        <v>-107467</v>
      </c>
      <c r="N87" s="27"/>
      <c r="O87" s="27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7" customFormat="1" ht="13.5" customHeight="1">
      <c r="A88" s="20" t="s">
        <v>90</v>
      </c>
      <c r="B88" s="21"/>
      <c r="C88" s="27">
        <f t="shared" si="4"/>
        <v>3629746</v>
      </c>
      <c r="D88" s="27"/>
      <c r="E88" s="27">
        <v>0</v>
      </c>
      <c r="F88" s="27"/>
      <c r="G88" s="27">
        <v>0</v>
      </c>
      <c r="H88" s="27"/>
      <c r="I88" s="27">
        <v>0</v>
      </c>
      <c r="J88" s="27"/>
      <c r="K88" s="27">
        <v>0</v>
      </c>
      <c r="L88" s="27"/>
      <c r="M88" s="27">
        <v>3629746</v>
      </c>
      <c r="N88" s="27"/>
      <c r="O88" s="27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7" customFormat="1" ht="13.5" customHeight="1">
      <c r="A89" s="20" t="s">
        <v>70</v>
      </c>
      <c r="B89" s="21"/>
      <c r="C89" s="25">
        <f>SUM(C72:C88)</f>
        <v>17251234</v>
      </c>
      <c r="D89" s="20"/>
      <c r="E89" s="25">
        <f>SUM(E72:E88)</f>
        <v>6715782</v>
      </c>
      <c r="F89" s="20"/>
      <c r="G89" s="25">
        <f>SUM(G72:G88)</f>
        <v>2932728</v>
      </c>
      <c r="H89" s="20"/>
      <c r="I89" s="25">
        <f>SUM(I72:I88)</f>
        <v>2690953</v>
      </c>
      <c r="J89" s="20"/>
      <c r="K89" s="25">
        <f>SUM(K72:K88)</f>
        <v>182467</v>
      </c>
      <c r="L89" s="20"/>
      <c r="M89" s="25">
        <f>SUM(M72:M88)</f>
        <v>4565759</v>
      </c>
      <c r="N89" s="20"/>
      <c r="O89" s="25">
        <f>SUM(O72:O88)</f>
        <v>163545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7" customFormat="1" ht="13.5" customHeight="1">
      <c r="A90" s="20"/>
      <c r="B90" s="21"/>
      <c r="C90" s="27"/>
      <c r="D90" s="20"/>
      <c r="E90" s="27"/>
      <c r="F90" s="20"/>
      <c r="G90" s="27"/>
      <c r="H90" s="20"/>
      <c r="I90" s="27"/>
      <c r="J90" s="20"/>
      <c r="K90" s="27"/>
      <c r="L90" s="20"/>
      <c r="M90" s="27"/>
      <c r="N90" s="20"/>
      <c r="O90" s="2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7" customFormat="1" ht="13.5" customHeight="1">
      <c r="A91" s="20" t="s">
        <v>16</v>
      </c>
      <c r="B91" s="21"/>
      <c r="C91" s="27"/>
      <c r="D91" s="27"/>
      <c r="E91" s="38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7" customFormat="1" ht="13.5" customHeight="1">
      <c r="A92" s="20" t="s">
        <v>94</v>
      </c>
      <c r="B92" s="21" t="s">
        <v>29</v>
      </c>
      <c r="C92" s="23">
        <f>SUM(E92:O92)</f>
        <v>42067</v>
      </c>
      <c r="D92" s="29"/>
      <c r="E92" s="23">
        <v>27407</v>
      </c>
      <c r="F92" s="29"/>
      <c r="G92" s="23">
        <v>0</v>
      </c>
      <c r="H92" s="29"/>
      <c r="I92" s="23">
        <v>8770</v>
      </c>
      <c r="J92" s="29"/>
      <c r="K92" s="23">
        <v>1203</v>
      </c>
      <c r="L92" s="29"/>
      <c r="M92" s="23">
        <v>4687</v>
      </c>
      <c r="N92" s="29"/>
      <c r="O92" s="23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7" customFormat="1" ht="13.5" customHeight="1">
      <c r="A93" s="20"/>
      <c r="B93" s="21" t="s">
        <v>29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7" customFormat="1" ht="13.5" customHeight="1">
      <c r="A94" s="20" t="s">
        <v>93</v>
      </c>
      <c r="B94" s="21"/>
      <c r="C94" s="23">
        <f>+C69+C89+C92</f>
        <v>20272871</v>
      </c>
      <c r="D94" s="20"/>
      <c r="E94" s="23">
        <f>+E69+E89+E92</f>
        <v>8859475</v>
      </c>
      <c r="F94" s="20"/>
      <c r="G94" s="23">
        <f>+G69+G89+G92</f>
        <v>3011693</v>
      </c>
      <c r="H94" s="20"/>
      <c r="I94" s="23">
        <f>+I69+I89+I92</f>
        <v>3264420</v>
      </c>
      <c r="J94" s="20"/>
      <c r="K94" s="23">
        <f>+K69+K89+K92</f>
        <v>183670</v>
      </c>
      <c r="L94" s="20"/>
      <c r="M94" s="23">
        <f>+M69+M89+M92</f>
        <v>4790068</v>
      </c>
      <c r="N94" s="20"/>
      <c r="O94" s="23">
        <f>+O69+O89+O92</f>
        <v>163545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" customFormat="1" ht="13.5" customHeight="1">
      <c r="A95" s="20"/>
      <c r="B95" s="21" t="s">
        <v>29</v>
      </c>
      <c r="C95" s="20"/>
      <c r="D95" s="20"/>
      <c r="E95" s="20"/>
      <c r="F95" s="20"/>
      <c r="G95" s="22"/>
      <c r="H95" s="20"/>
      <c r="I95" s="20"/>
      <c r="J95" s="20"/>
      <c r="K95" s="22"/>
      <c r="L95" s="20"/>
      <c r="M95" s="22"/>
      <c r="N95" s="20"/>
      <c r="O95" s="2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7" customFormat="1" ht="13.5" customHeight="1">
      <c r="A96" s="20" t="s">
        <v>41</v>
      </c>
      <c r="B96" s="21" t="s">
        <v>29</v>
      </c>
      <c r="C96" s="20"/>
      <c r="D96" s="20"/>
      <c r="E96" s="20"/>
      <c r="F96" s="20"/>
      <c r="G96" s="22"/>
      <c r="H96" s="20"/>
      <c r="I96" s="20"/>
      <c r="J96" s="20"/>
      <c r="K96" s="20"/>
      <c r="L96" s="20"/>
      <c r="M96" s="20"/>
      <c r="N96" s="20"/>
      <c r="O96" s="2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7" customFormat="1" ht="13.5" customHeight="1">
      <c r="A97" s="20" t="s">
        <v>37</v>
      </c>
      <c r="B97" s="21" t="s">
        <v>29</v>
      </c>
      <c r="C97" s="20"/>
      <c r="D97" s="20"/>
      <c r="E97" s="20"/>
      <c r="F97" s="20"/>
      <c r="G97" s="20"/>
      <c r="H97" s="20"/>
      <c r="I97" s="20"/>
      <c r="J97" s="20"/>
      <c r="K97" s="22"/>
      <c r="L97" s="20"/>
      <c r="M97" s="22"/>
      <c r="N97" s="20"/>
      <c r="O97" s="20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7" customFormat="1" ht="13.5" customHeight="1">
      <c r="A98" s="20" t="s">
        <v>111</v>
      </c>
      <c r="B98" s="21" t="s">
        <v>29</v>
      </c>
      <c r="C98" s="23">
        <f>SUM(E98:O98)</f>
        <v>376710</v>
      </c>
      <c r="D98" s="20"/>
      <c r="E98" s="23">
        <v>258976</v>
      </c>
      <c r="F98" s="20"/>
      <c r="G98" s="23">
        <v>0</v>
      </c>
      <c r="H98" s="20"/>
      <c r="I98" s="23">
        <v>59589</v>
      </c>
      <c r="J98" s="20"/>
      <c r="K98" s="23">
        <v>6593</v>
      </c>
      <c r="L98" s="20"/>
      <c r="M98" s="23">
        <v>37153</v>
      </c>
      <c r="N98" s="20"/>
      <c r="O98" s="23">
        <v>14399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7" customFormat="1" ht="13.5" customHeight="1">
      <c r="A99" s="20"/>
      <c r="B99" s="21" t="s">
        <v>29</v>
      </c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7"/>
      <c r="O99" s="2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" customFormat="1" ht="13.5" customHeight="1">
      <c r="A100" s="20" t="s">
        <v>39</v>
      </c>
      <c r="B100" s="21" t="s">
        <v>29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7" customFormat="1" ht="13.5" customHeight="1">
      <c r="A101" s="20" t="s">
        <v>99</v>
      </c>
      <c r="B101" s="21" t="s">
        <v>29</v>
      </c>
      <c r="C101" s="27">
        <f>SUM(E101:O101)</f>
        <v>1215113</v>
      </c>
      <c r="D101" s="27"/>
      <c r="E101" s="27">
        <v>453300</v>
      </c>
      <c r="F101" s="27"/>
      <c r="G101" s="27">
        <v>261105</v>
      </c>
      <c r="H101" s="27"/>
      <c r="I101" s="27">
        <v>185219</v>
      </c>
      <c r="J101" s="27"/>
      <c r="K101" s="27">
        <v>4205</v>
      </c>
      <c r="L101" s="27"/>
      <c r="M101" s="27">
        <v>302692</v>
      </c>
      <c r="N101" s="27"/>
      <c r="O101" s="27">
        <v>8592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7" customFormat="1" ht="13.5" customHeight="1">
      <c r="A102" s="20" t="s">
        <v>112</v>
      </c>
      <c r="B102" s="21"/>
      <c r="C102" s="27">
        <f>SUM(E102:O102)</f>
        <v>679450</v>
      </c>
      <c r="D102" s="27"/>
      <c r="E102" s="27">
        <v>214392</v>
      </c>
      <c r="F102" s="27"/>
      <c r="G102" s="28">
        <v>9410</v>
      </c>
      <c r="H102" s="27"/>
      <c r="I102" s="27">
        <v>69396</v>
      </c>
      <c r="J102" s="27"/>
      <c r="K102" s="28">
        <v>30441</v>
      </c>
      <c r="L102" s="27"/>
      <c r="M102" s="28">
        <v>97602</v>
      </c>
      <c r="N102" s="27"/>
      <c r="O102" s="28">
        <v>258209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7" customFormat="1" ht="13.5" customHeight="1">
      <c r="A103" s="20" t="s">
        <v>113</v>
      </c>
      <c r="B103" s="21"/>
      <c r="C103" s="25">
        <f>SUM(C101:C102)</f>
        <v>1894563</v>
      </c>
      <c r="D103" s="27"/>
      <c r="E103" s="25">
        <f>SUM(E101:E102)</f>
        <v>667692</v>
      </c>
      <c r="F103" s="27"/>
      <c r="G103" s="25">
        <f>SUM(G101:G102)</f>
        <v>270515</v>
      </c>
      <c r="H103" s="27"/>
      <c r="I103" s="25">
        <f>SUM(I101:I102)</f>
        <v>254615</v>
      </c>
      <c r="J103" s="27"/>
      <c r="K103" s="25">
        <f>SUM(K101:K102)</f>
        <v>34646</v>
      </c>
      <c r="L103" s="27"/>
      <c r="M103" s="25">
        <f>SUM(M101:M102)</f>
        <v>400294</v>
      </c>
      <c r="N103" s="27"/>
      <c r="O103" s="25">
        <f>SUM(O101:O102)</f>
        <v>266801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7" customFormat="1" ht="13.5" customHeight="1">
      <c r="A104" s="20"/>
      <c r="B104" s="21"/>
      <c r="C104" s="38"/>
      <c r="D104" s="27"/>
      <c r="E104" s="38"/>
      <c r="F104" s="27"/>
      <c r="G104" s="38"/>
      <c r="H104" s="27"/>
      <c r="I104" s="38"/>
      <c r="J104" s="27"/>
      <c r="K104" s="38"/>
      <c r="L104" s="27"/>
      <c r="M104" s="38"/>
      <c r="N104" s="27"/>
      <c r="O104" s="38"/>
      <c r="P104" s="6"/>
      <c r="Q104" s="6"/>
      <c r="R104" s="6"/>
      <c r="S104" s="6"/>
      <c r="T104" s="6"/>
      <c r="U104" s="6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" customFormat="1" ht="13.5" customHeight="1">
      <c r="A105" s="20" t="s">
        <v>16</v>
      </c>
      <c r="B105" s="21"/>
      <c r="C105" s="38"/>
      <c r="D105" s="27"/>
      <c r="E105" s="38"/>
      <c r="F105" s="27"/>
      <c r="G105" s="38"/>
      <c r="H105" s="27"/>
      <c r="I105" s="38"/>
      <c r="J105" s="27"/>
      <c r="K105" s="38"/>
      <c r="L105" s="27"/>
      <c r="M105" s="38"/>
      <c r="N105" s="27"/>
      <c r="O105" s="38"/>
      <c r="P105" s="6"/>
      <c r="Q105" s="6"/>
      <c r="R105" s="6"/>
      <c r="S105" s="6"/>
      <c r="T105" s="6"/>
      <c r="U105" s="6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7" customFormat="1" ht="13.5" customHeight="1">
      <c r="A106" s="26" t="s">
        <v>124</v>
      </c>
      <c r="B106" s="21" t="s">
        <v>29</v>
      </c>
      <c r="C106" s="23">
        <f>SUM(E106:O106)</f>
        <v>1690</v>
      </c>
      <c r="D106" s="20"/>
      <c r="E106" s="23">
        <v>0</v>
      </c>
      <c r="F106" s="20"/>
      <c r="G106" s="23">
        <v>0</v>
      </c>
      <c r="H106" s="20"/>
      <c r="I106" s="23">
        <v>0</v>
      </c>
      <c r="J106" s="20"/>
      <c r="K106" s="23">
        <v>0</v>
      </c>
      <c r="L106" s="20"/>
      <c r="M106" s="23">
        <v>1690</v>
      </c>
      <c r="N106" s="20"/>
      <c r="O106" s="23">
        <v>0</v>
      </c>
      <c r="P106" s="6"/>
      <c r="Q106" s="6"/>
      <c r="R106" s="6"/>
      <c r="S106" s="6"/>
      <c r="T106" s="6"/>
      <c r="U106" s="6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7" customFormat="1" ht="13.5" customHeight="1">
      <c r="A107" s="26"/>
      <c r="B107" s="21"/>
      <c r="C107" s="27"/>
      <c r="D107" s="27"/>
      <c r="E107" s="28"/>
      <c r="F107" s="27"/>
      <c r="G107" s="27"/>
      <c r="H107" s="27"/>
      <c r="I107" s="28"/>
      <c r="J107" s="27"/>
      <c r="K107" s="28"/>
      <c r="L107" s="27"/>
      <c r="M107" s="28"/>
      <c r="N107" s="27"/>
      <c r="O107" s="28"/>
      <c r="P107" s="6"/>
      <c r="Q107" s="6"/>
      <c r="R107" s="6"/>
      <c r="S107" s="6"/>
      <c r="T107" s="6"/>
      <c r="U107" s="6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7" customFormat="1" ht="13.5" customHeight="1">
      <c r="A108" s="20" t="s">
        <v>114</v>
      </c>
      <c r="B108" s="21" t="s">
        <v>29</v>
      </c>
      <c r="C108" s="23">
        <f>+C98+C103+C106</f>
        <v>2272963</v>
      </c>
      <c r="D108" s="20"/>
      <c r="E108" s="23">
        <f>+E98+E103+E106</f>
        <v>926668</v>
      </c>
      <c r="F108" s="20"/>
      <c r="G108" s="23">
        <f>+G98+G103+G106</f>
        <v>270515</v>
      </c>
      <c r="H108" s="20"/>
      <c r="I108" s="23">
        <f>+I98+I103+I106</f>
        <v>314204</v>
      </c>
      <c r="J108" s="20"/>
      <c r="K108" s="23">
        <f>+K98+K103+K106</f>
        <v>41239</v>
      </c>
      <c r="L108" s="20"/>
      <c r="M108" s="23">
        <f>+M98+M103+M106</f>
        <v>439137</v>
      </c>
      <c r="N108" s="20"/>
      <c r="O108" s="23">
        <f>+O98+O103+O106</f>
        <v>281200</v>
      </c>
      <c r="P108" s="6"/>
      <c r="Q108" s="6"/>
      <c r="R108" s="6"/>
      <c r="S108" s="6"/>
      <c r="T108" s="6"/>
      <c r="U108" s="6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7" customFormat="1" ht="13.5" customHeight="1">
      <c r="A109" s="20"/>
      <c r="B109" s="2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  <c r="P109" s="6"/>
      <c r="Q109" s="6"/>
      <c r="R109" s="6"/>
      <c r="S109" s="6"/>
      <c r="T109" s="6"/>
      <c r="U109" s="6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" customFormat="1" ht="13.5" customHeight="1">
      <c r="A110" s="20" t="s">
        <v>42</v>
      </c>
      <c r="B110" s="21"/>
      <c r="C110" s="39"/>
      <c r="D110" s="27"/>
      <c r="E110" s="39"/>
      <c r="F110" s="27"/>
      <c r="G110" s="39"/>
      <c r="H110" s="27"/>
      <c r="I110" s="39"/>
      <c r="J110" s="27"/>
      <c r="K110" s="39"/>
      <c r="L110" s="27"/>
      <c r="M110" s="39"/>
      <c r="N110" s="27"/>
      <c r="O110" s="39"/>
      <c r="P110" s="6"/>
      <c r="Q110" s="6"/>
      <c r="R110" s="6"/>
      <c r="S110" s="6"/>
      <c r="T110" s="6"/>
      <c r="U110" s="6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7" customFormat="1" ht="13.5" customHeight="1">
      <c r="A111" s="20" t="s">
        <v>43</v>
      </c>
      <c r="B111" s="21" t="s">
        <v>29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6"/>
      <c r="Q111" s="6"/>
      <c r="R111" s="6"/>
      <c r="S111" s="6"/>
      <c r="T111" s="6"/>
      <c r="U111" s="6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7" customFormat="1" ht="13.5" customHeight="1">
      <c r="A112" s="20" t="s">
        <v>44</v>
      </c>
      <c r="B112" s="21" t="s">
        <v>29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7" customFormat="1" ht="13.5" customHeight="1">
      <c r="A113" s="20" t="s">
        <v>115</v>
      </c>
      <c r="B113" s="21"/>
      <c r="C113" s="27">
        <f>SUM(E113:O113)</f>
        <v>578032</v>
      </c>
      <c r="D113" s="27"/>
      <c r="E113" s="27">
        <v>233725</v>
      </c>
      <c r="F113" s="27"/>
      <c r="G113" s="27">
        <v>77181</v>
      </c>
      <c r="H113" s="27"/>
      <c r="I113" s="27">
        <v>98942</v>
      </c>
      <c r="J113" s="27"/>
      <c r="K113" s="27">
        <v>7788</v>
      </c>
      <c r="L113" s="27"/>
      <c r="M113" s="27">
        <v>130072</v>
      </c>
      <c r="N113" s="27"/>
      <c r="O113" s="27">
        <v>30324</v>
      </c>
      <c r="P113" s="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7" customFormat="1" ht="13.5" customHeight="1">
      <c r="A114" s="20" t="s">
        <v>116</v>
      </c>
      <c r="B114" s="21"/>
      <c r="C114" s="27">
        <f>SUM(E114:O114)</f>
        <v>77882</v>
      </c>
      <c r="D114" s="27"/>
      <c r="E114" s="27">
        <v>41382</v>
      </c>
      <c r="F114" s="27"/>
      <c r="G114" s="27">
        <v>0</v>
      </c>
      <c r="H114" s="27"/>
      <c r="I114" s="27">
        <v>13242</v>
      </c>
      <c r="J114" s="27"/>
      <c r="K114" s="27">
        <v>9894</v>
      </c>
      <c r="L114" s="27"/>
      <c r="M114" s="27">
        <v>13364</v>
      </c>
      <c r="N114" s="27"/>
      <c r="O114" s="27">
        <v>0</v>
      </c>
      <c r="P114" s="6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" customFormat="1" ht="13.5" customHeight="1">
      <c r="A115" s="20" t="s">
        <v>99</v>
      </c>
      <c r="B115" s="21" t="s">
        <v>29</v>
      </c>
      <c r="C115" s="27">
        <f>SUM(E115:O115)</f>
        <v>2970348</v>
      </c>
      <c r="D115" s="27"/>
      <c r="E115" s="27">
        <v>1365623</v>
      </c>
      <c r="F115" s="27"/>
      <c r="G115" s="28">
        <v>772724</v>
      </c>
      <c r="H115" s="27"/>
      <c r="I115" s="27">
        <v>722456</v>
      </c>
      <c r="J115" s="27"/>
      <c r="K115" s="28">
        <v>21721</v>
      </c>
      <c r="L115" s="27"/>
      <c r="M115" s="27">
        <v>-16367</v>
      </c>
      <c r="N115" s="27"/>
      <c r="O115" s="28">
        <v>104191</v>
      </c>
      <c r="P115" s="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7" customFormat="1" ht="13.5" customHeight="1">
      <c r="A116" s="20" t="s">
        <v>17</v>
      </c>
      <c r="B116" s="21" t="s">
        <v>29</v>
      </c>
      <c r="C116" s="25">
        <f>SUM(C113:C115)</f>
        <v>3626262</v>
      </c>
      <c r="D116" s="27"/>
      <c r="E116" s="25">
        <f>SUM(E113:E115)</f>
        <v>1640730</v>
      </c>
      <c r="F116" s="27"/>
      <c r="G116" s="25">
        <f>SUM(G113:G115)</f>
        <v>849905</v>
      </c>
      <c r="H116" s="27"/>
      <c r="I116" s="25">
        <f>SUM(I113:I115)</f>
        <v>834640</v>
      </c>
      <c r="J116" s="27"/>
      <c r="K116" s="25">
        <f>SUM(K113:K115)</f>
        <v>39403</v>
      </c>
      <c r="L116" s="27"/>
      <c r="M116" s="25">
        <f>SUM(M113:M115)</f>
        <v>127069</v>
      </c>
      <c r="N116" s="27"/>
      <c r="O116" s="25">
        <f>SUM(O113:O115)</f>
        <v>134515</v>
      </c>
      <c r="P116" s="6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7" customFormat="1" ht="13.5" customHeight="1">
      <c r="A117" s="20"/>
      <c r="B117" s="21" t="s">
        <v>29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6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7" customFormat="1" ht="13.5" customHeight="1">
      <c r="A118" s="20" t="s">
        <v>117</v>
      </c>
      <c r="B118" s="21" t="s">
        <v>29</v>
      </c>
      <c r="C118" s="23">
        <f>SUM(E118:O118)</f>
        <v>2770361</v>
      </c>
      <c r="D118" s="20"/>
      <c r="E118" s="23">
        <v>937663</v>
      </c>
      <c r="F118" s="20"/>
      <c r="G118" s="23">
        <v>137061</v>
      </c>
      <c r="H118" s="20"/>
      <c r="I118" s="23">
        <v>340497</v>
      </c>
      <c r="J118" s="20"/>
      <c r="K118" s="23">
        <v>15930</v>
      </c>
      <c r="L118" s="20"/>
      <c r="M118" s="23">
        <v>1305101</v>
      </c>
      <c r="N118" s="20"/>
      <c r="O118" s="23">
        <v>34109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7" customFormat="1" ht="13.5" customHeight="1">
      <c r="A119" s="20"/>
      <c r="B119" s="21"/>
      <c r="C119" s="38"/>
      <c r="D119" s="27"/>
      <c r="E119" s="38"/>
      <c r="F119" s="27"/>
      <c r="G119" s="38"/>
      <c r="H119" s="27"/>
      <c r="I119" s="38"/>
      <c r="J119" s="27"/>
      <c r="K119" s="38"/>
      <c r="L119" s="27"/>
      <c r="M119" s="38"/>
      <c r="N119" s="27"/>
      <c r="O119" s="3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" customFormat="1" ht="13.5" customHeight="1">
      <c r="A120" s="20" t="s">
        <v>118</v>
      </c>
      <c r="B120" s="21"/>
      <c r="C120" s="23">
        <f>SUM(E120:O120)</f>
        <v>228195</v>
      </c>
      <c r="D120" s="20"/>
      <c r="E120" s="23">
        <v>74447</v>
      </c>
      <c r="F120" s="20"/>
      <c r="G120" s="23">
        <v>88792</v>
      </c>
      <c r="H120" s="20"/>
      <c r="I120" s="23">
        <v>49381</v>
      </c>
      <c r="J120" s="20"/>
      <c r="K120" s="23">
        <v>0</v>
      </c>
      <c r="L120" s="20"/>
      <c r="M120" s="23">
        <v>15575</v>
      </c>
      <c r="N120" s="20"/>
      <c r="O120" s="23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7" customFormat="1" ht="13.5" customHeight="1">
      <c r="A121" s="31"/>
      <c r="B121" s="21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7" customFormat="1" ht="13.5" customHeight="1">
      <c r="A122" s="20" t="s">
        <v>119</v>
      </c>
      <c r="B122" s="21"/>
      <c r="C122" s="23">
        <f>+C116+C118+C120</f>
        <v>6624818</v>
      </c>
      <c r="D122" s="20"/>
      <c r="E122" s="23">
        <f>+E116+E118+E120</f>
        <v>2652840</v>
      </c>
      <c r="F122" s="20"/>
      <c r="G122" s="23">
        <f>+G116+G118+G120</f>
        <v>1075758</v>
      </c>
      <c r="H122" s="20"/>
      <c r="I122" s="23">
        <f>+I116+I118+I120</f>
        <v>1224518</v>
      </c>
      <c r="J122" s="20"/>
      <c r="K122" s="23">
        <f>+K116+K118+K120</f>
        <v>55333</v>
      </c>
      <c r="L122" s="20"/>
      <c r="M122" s="23">
        <f>+M116+M118+M120</f>
        <v>1447745</v>
      </c>
      <c r="N122" s="20"/>
      <c r="O122" s="23">
        <f>+O116+O118+O120</f>
        <v>168624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7" customFormat="1" ht="13.5" customHeight="1">
      <c r="A123" s="20"/>
      <c r="B123" s="21"/>
      <c r="C123" s="38"/>
      <c r="D123" s="27"/>
      <c r="E123" s="38"/>
      <c r="F123" s="27"/>
      <c r="G123" s="38"/>
      <c r="H123" s="27"/>
      <c r="I123" s="38"/>
      <c r="J123" s="27"/>
      <c r="K123" s="38"/>
      <c r="L123" s="27"/>
      <c r="M123" s="38"/>
      <c r="N123" s="27"/>
      <c r="O123" s="3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7" customFormat="1" ht="13.5" customHeight="1">
      <c r="A124" s="20" t="s">
        <v>45</v>
      </c>
      <c r="B124" s="21"/>
      <c r="C124" s="27"/>
      <c r="D124" s="20"/>
      <c r="E124" s="27"/>
      <c r="F124" s="20"/>
      <c r="G124" s="27"/>
      <c r="H124" s="20"/>
      <c r="I124" s="27"/>
      <c r="J124" s="20"/>
      <c r="K124" s="27"/>
      <c r="L124" s="20"/>
      <c r="M124" s="27"/>
      <c r="N124" s="20"/>
      <c r="O124" s="2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" customFormat="1" ht="13.5" customHeight="1">
      <c r="A125" s="20" t="s">
        <v>46</v>
      </c>
      <c r="B125" s="21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6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7" customFormat="1" ht="13.5" customHeight="1">
      <c r="A126" s="20" t="s">
        <v>120</v>
      </c>
      <c r="B126" s="21"/>
      <c r="C126" s="27">
        <f>SUM(E126:O126)</f>
        <v>72845</v>
      </c>
      <c r="D126" s="27"/>
      <c r="E126" s="27">
        <v>48562</v>
      </c>
      <c r="F126" s="27"/>
      <c r="G126" s="27">
        <v>0</v>
      </c>
      <c r="H126" s="27"/>
      <c r="I126" s="27">
        <v>15540</v>
      </c>
      <c r="J126" s="27"/>
      <c r="K126" s="27">
        <v>0</v>
      </c>
      <c r="L126" s="27"/>
      <c r="M126" s="27">
        <v>8743</v>
      </c>
      <c r="N126" s="27"/>
      <c r="O126" s="27">
        <v>0</v>
      </c>
      <c r="P126" s="6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7" customFormat="1" ht="13.5" customHeight="1">
      <c r="A127" s="20" t="s">
        <v>121</v>
      </c>
      <c r="B127" s="21"/>
      <c r="C127" s="27">
        <f>SUM(E127:O127)</f>
        <v>229159</v>
      </c>
      <c r="D127" s="27"/>
      <c r="E127" s="27">
        <v>86979</v>
      </c>
      <c r="F127" s="27"/>
      <c r="G127" s="27">
        <v>76266</v>
      </c>
      <c r="H127" s="27"/>
      <c r="I127" s="27">
        <v>33997</v>
      </c>
      <c r="J127" s="27"/>
      <c r="K127" s="27">
        <v>4589</v>
      </c>
      <c r="L127" s="27"/>
      <c r="M127" s="27">
        <v>27328</v>
      </c>
      <c r="N127" s="27"/>
      <c r="O127" s="27">
        <v>0</v>
      </c>
      <c r="P127" s="6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7" customFormat="1" ht="13.5" customHeight="1">
      <c r="A128" s="20" t="s">
        <v>122</v>
      </c>
      <c r="B128" s="21" t="s">
        <v>29</v>
      </c>
      <c r="C128" s="27">
        <f>SUM(E128:O128)</f>
        <v>236413</v>
      </c>
      <c r="D128" s="27"/>
      <c r="E128" s="27">
        <v>127560</v>
      </c>
      <c r="F128" s="27"/>
      <c r="G128" s="27">
        <v>39666</v>
      </c>
      <c r="H128" s="27"/>
      <c r="I128" s="27">
        <v>53474</v>
      </c>
      <c r="J128" s="27"/>
      <c r="K128" s="27">
        <v>3355</v>
      </c>
      <c r="L128" s="27"/>
      <c r="M128" s="27">
        <v>12358</v>
      </c>
      <c r="N128" s="27"/>
      <c r="O128" s="27">
        <v>0</v>
      </c>
      <c r="P128" s="6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7" customFormat="1" ht="13.5" customHeight="1">
      <c r="A129" s="20" t="s">
        <v>121</v>
      </c>
      <c r="B129" s="21" t="s">
        <v>29</v>
      </c>
      <c r="C129" s="27">
        <f>SUM(E129:O129)</f>
        <v>191394</v>
      </c>
      <c r="D129" s="27"/>
      <c r="E129" s="27">
        <v>132534</v>
      </c>
      <c r="F129" s="27"/>
      <c r="G129" s="27">
        <v>0</v>
      </c>
      <c r="H129" s="27"/>
      <c r="I129" s="27">
        <v>42411</v>
      </c>
      <c r="J129" s="27"/>
      <c r="K129" s="28">
        <v>6639</v>
      </c>
      <c r="L129" s="27"/>
      <c r="M129" s="27">
        <v>9810</v>
      </c>
      <c r="N129" s="27"/>
      <c r="O129" s="28">
        <v>0</v>
      </c>
      <c r="P129" s="6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" customFormat="1" ht="13.5" customHeight="1">
      <c r="A130" s="20" t="s">
        <v>123</v>
      </c>
      <c r="B130" s="21"/>
      <c r="C130" s="25">
        <f>SUM(C126:C129)</f>
        <v>729811</v>
      </c>
      <c r="D130" s="27"/>
      <c r="E130" s="25">
        <f>SUM(E126:E129)</f>
        <v>395635</v>
      </c>
      <c r="F130" s="27"/>
      <c r="G130" s="25">
        <f>SUM(G126:G129)</f>
        <v>115932</v>
      </c>
      <c r="H130" s="27"/>
      <c r="I130" s="25">
        <f>SUM(I126:I129)</f>
        <v>145422</v>
      </c>
      <c r="J130" s="27"/>
      <c r="K130" s="25">
        <f>SUM(K126:K129)</f>
        <v>14583</v>
      </c>
      <c r="L130" s="27"/>
      <c r="M130" s="25">
        <f>SUM(M126:M129)</f>
        <v>58239</v>
      </c>
      <c r="N130" s="27"/>
      <c r="O130" s="25">
        <f>SUM(O126:O129)</f>
        <v>0</v>
      </c>
      <c r="P130" s="6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7" customFormat="1" ht="13.5" customHeight="1">
      <c r="A131" s="20"/>
      <c r="B131" s="21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6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7" customFormat="1" ht="13.5" customHeight="1">
      <c r="A132" s="20" t="s">
        <v>0</v>
      </c>
      <c r="B132" s="21" t="s">
        <v>29</v>
      </c>
      <c r="C132" s="24">
        <f>SUM(E132:O132)</f>
        <v>231001</v>
      </c>
      <c r="D132" s="20"/>
      <c r="E132" s="24">
        <v>157755</v>
      </c>
      <c r="F132" s="20"/>
      <c r="G132" s="24">
        <v>7539</v>
      </c>
      <c r="H132" s="20"/>
      <c r="I132" s="24">
        <v>50952</v>
      </c>
      <c r="J132" s="20"/>
      <c r="K132" s="24">
        <v>2429</v>
      </c>
      <c r="L132" s="20"/>
      <c r="M132" s="23">
        <v>10728</v>
      </c>
      <c r="N132" s="20"/>
      <c r="O132" s="24">
        <v>1598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7" customFormat="1" ht="13.5" customHeight="1">
      <c r="A133" s="20"/>
      <c r="B133" s="21" t="s">
        <v>29</v>
      </c>
      <c r="C133" s="20"/>
      <c r="D133" s="20"/>
      <c r="E133" s="22"/>
      <c r="F133" s="20"/>
      <c r="G133" s="20"/>
      <c r="H133" s="20"/>
      <c r="I133" s="20"/>
      <c r="J133" s="20"/>
      <c r="K133" s="20"/>
      <c r="L133" s="20"/>
      <c r="M133" s="20"/>
      <c r="N133" s="20"/>
      <c r="O133" s="2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7" customFormat="1" ht="13.5" customHeight="1">
      <c r="A134" s="20" t="s">
        <v>1</v>
      </c>
      <c r="B134" s="21" t="s">
        <v>29</v>
      </c>
      <c r="C134" s="24">
        <f>SUM(E134:O134)</f>
        <v>181746</v>
      </c>
      <c r="D134" s="20"/>
      <c r="E134" s="24">
        <v>59469</v>
      </c>
      <c r="F134" s="20"/>
      <c r="G134" s="23">
        <v>70392</v>
      </c>
      <c r="H134" s="20"/>
      <c r="I134" s="23">
        <v>41449</v>
      </c>
      <c r="J134" s="20"/>
      <c r="K134" s="23">
        <v>0</v>
      </c>
      <c r="L134" s="20"/>
      <c r="M134" s="23">
        <v>10436</v>
      </c>
      <c r="N134" s="20"/>
      <c r="O134" s="24">
        <v>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" customFormat="1" ht="13.5" customHeight="1">
      <c r="A135" s="20"/>
      <c r="B135" s="21" t="s">
        <v>29</v>
      </c>
      <c r="C135" s="20"/>
      <c r="D135" s="20"/>
      <c r="E135" s="22"/>
      <c r="F135" s="20"/>
      <c r="G135" s="20"/>
      <c r="H135" s="20"/>
      <c r="I135" s="20"/>
      <c r="J135" s="20"/>
      <c r="K135" s="20"/>
      <c r="L135" s="20"/>
      <c r="M135" s="20"/>
      <c r="N135" s="20"/>
      <c r="O135" s="22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7" customFormat="1" ht="13.5" customHeight="1">
      <c r="A136" s="20" t="s">
        <v>2</v>
      </c>
      <c r="B136" s="21" t="s">
        <v>29</v>
      </c>
      <c r="C136" s="23">
        <f>C130+C132+C134</f>
        <v>1142558</v>
      </c>
      <c r="D136" s="20"/>
      <c r="E136" s="23">
        <f>E130+E132+E134</f>
        <v>612859</v>
      </c>
      <c r="F136" s="20"/>
      <c r="G136" s="23">
        <f>G130+G132+G134</f>
        <v>193863</v>
      </c>
      <c r="H136" s="20"/>
      <c r="I136" s="23">
        <f>I130+I132+I134</f>
        <v>237823</v>
      </c>
      <c r="J136" s="20"/>
      <c r="K136" s="23">
        <f>K130+K132+K134</f>
        <v>17012</v>
      </c>
      <c r="L136" s="20"/>
      <c r="M136" s="23">
        <f>M130+M132+M134</f>
        <v>79403</v>
      </c>
      <c r="N136" s="20"/>
      <c r="O136" s="23">
        <f>O130+O132+O134</f>
        <v>1598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7" customFormat="1" ht="13.5" customHeight="1">
      <c r="A137" s="20"/>
      <c r="B137" s="21" t="s">
        <v>29</v>
      </c>
      <c r="C137" s="20"/>
      <c r="D137" s="20"/>
      <c r="E137" s="22"/>
      <c r="F137" s="20"/>
      <c r="G137" s="22"/>
      <c r="H137" s="20"/>
      <c r="I137" s="20"/>
      <c r="J137" s="20"/>
      <c r="K137" s="22"/>
      <c r="L137" s="20"/>
      <c r="M137" s="22"/>
      <c r="N137" s="20"/>
      <c r="O137" s="22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7" customFormat="1" ht="13.5" customHeight="1">
      <c r="A138" s="20" t="s">
        <v>47</v>
      </c>
      <c r="B138" s="21" t="s">
        <v>29</v>
      </c>
      <c r="C138" s="27"/>
      <c r="D138" s="27"/>
      <c r="E138" s="28"/>
      <c r="F138" s="27"/>
      <c r="G138" s="27"/>
      <c r="H138" s="27"/>
      <c r="I138" s="27"/>
      <c r="J138" s="27"/>
      <c r="K138" s="28"/>
      <c r="L138" s="27"/>
      <c r="M138" s="27"/>
      <c r="N138" s="27"/>
      <c r="O138" s="28"/>
      <c r="P138" s="6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7" customFormat="1" ht="13.5" customHeight="1">
      <c r="A139" s="20" t="s">
        <v>48</v>
      </c>
      <c r="B139" s="21" t="s">
        <v>29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6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" customFormat="1" ht="13.5" customHeight="1">
      <c r="A140" s="20" t="s">
        <v>3</v>
      </c>
      <c r="B140" s="21" t="s">
        <v>29</v>
      </c>
      <c r="C140" s="27">
        <f>SUM(E140:O140)</f>
        <v>1124173</v>
      </c>
      <c r="D140" s="27"/>
      <c r="E140" s="27">
        <v>0</v>
      </c>
      <c r="F140" s="27"/>
      <c r="G140" s="27">
        <v>0</v>
      </c>
      <c r="H140" s="27"/>
      <c r="I140" s="27">
        <v>0</v>
      </c>
      <c r="J140" s="27"/>
      <c r="K140" s="27">
        <v>0</v>
      </c>
      <c r="L140" s="27"/>
      <c r="M140" s="27">
        <v>1124173</v>
      </c>
      <c r="N140" s="27"/>
      <c r="O140" s="28">
        <v>0</v>
      </c>
      <c r="P140" s="6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7" customFormat="1" ht="13.5" customHeight="1">
      <c r="A141" s="20" t="s">
        <v>4</v>
      </c>
      <c r="B141" s="21"/>
      <c r="C141" s="27">
        <f>SUM(E141:O141)</f>
        <v>-3352492</v>
      </c>
      <c r="D141" s="27"/>
      <c r="E141" s="28">
        <v>0</v>
      </c>
      <c r="F141" s="27"/>
      <c r="G141" s="27">
        <v>0</v>
      </c>
      <c r="H141" s="27"/>
      <c r="I141" s="28">
        <v>-3352492</v>
      </c>
      <c r="J141" s="27"/>
      <c r="K141" s="27">
        <v>0</v>
      </c>
      <c r="L141" s="27"/>
      <c r="M141" s="27">
        <v>0</v>
      </c>
      <c r="N141" s="27"/>
      <c r="O141" s="28">
        <v>0</v>
      </c>
      <c r="P141" s="6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7" customFormat="1" ht="13.5" customHeight="1">
      <c r="A142" s="20" t="s">
        <v>5</v>
      </c>
      <c r="B142" s="21" t="s">
        <v>29</v>
      </c>
      <c r="C142" s="25">
        <f>+C140+C141</f>
        <v>-2228319</v>
      </c>
      <c r="D142" s="27"/>
      <c r="E142" s="25">
        <f>+E140+E141</f>
        <v>0</v>
      </c>
      <c r="F142" s="27"/>
      <c r="G142" s="25">
        <f>+G140+G141</f>
        <v>0</v>
      </c>
      <c r="H142" s="27"/>
      <c r="I142" s="25">
        <f>+I140+I141</f>
        <v>-3352492</v>
      </c>
      <c r="J142" s="27"/>
      <c r="K142" s="25">
        <f>+K140+K141</f>
        <v>0</v>
      </c>
      <c r="L142" s="27"/>
      <c r="M142" s="25">
        <f>+M140+M141</f>
        <v>1124173</v>
      </c>
      <c r="N142" s="27"/>
      <c r="O142" s="25">
        <f>+O140+O141</f>
        <v>0</v>
      </c>
      <c r="P142" s="6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7" customFormat="1" ht="13.5" customHeight="1">
      <c r="A143" s="20"/>
      <c r="B143" s="21"/>
      <c r="C143" s="27"/>
      <c r="D143" s="27"/>
      <c r="E143" s="27"/>
      <c r="F143" s="27"/>
      <c r="G143" s="27"/>
      <c r="H143" s="27"/>
      <c r="I143" s="27"/>
      <c r="J143" s="27"/>
      <c r="K143" s="28"/>
      <c r="L143" s="27"/>
      <c r="M143" s="27"/>
      <c r="N143" s="27"/>
      <c r="O143" s="28"/>
      <c r="P143" s="6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7" customFormat="1" ht="13.5" customHeight="1">
      <c r="A144" s="20" t="s">
        <v>6</v>
      </c>
      <c r="B144" s="21" t="s">
        <v>29</v>
      </c>
      <c r="C144" s="23">
        <f>+C142</f>
        <v>-2228319</v>
      </c>
      <c r="D144" s="20"/>
      <c r="E144" s="23">
        <f>+E142</f>
        <v>0</v>
      </c>
      <c r="F144" s="20"/>
      <c r="G144" s="23">
        <f>+G142</f>
        <v>0</v>
      </c>
      <c r="H144" s="20"/>
      <c r="I144" s="23">
        <f>+I142</f>
        <v>-3352492</v>
      </c>
      <c r="J144" s="20"/>
      <c r="K144" s="23">
        <f>+K142</f>
        <v>0</v>
      </c>
      <c r="L144" s="20"/>
      <c r="M144" s="23">
        <f>+M142</f>
        <v>1124173</v>
      </c>
      <c r="N144" s="20"/>
      <c r="O144" s="23">
        <f>+O142</f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" customFormat="1" ht="13.5" customHeight="1">
      <c r="A145" s="20"/>
      <c r="B145" s="2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7" customFormat="1" ht="13.5" customHeight="1">
      <c r="A146" s="20" t="s">
        <v>49</v>
      </c>
      <c r="B146" s="21" t="s">
        <v>29</v>
      </c>
      <c r="C146" s="20"/>
      <c r="D146" s="20"/>
      <c r="E146" s="20"/>
      <c r="F146" s="20"/>
      <c r="G146" s="22"/>
      <c r="H146" s="20"/>
      <c r="I146" s="22"/>
      <c r="J146" s="20"/>
      <c r="K146" s="22"/>
      <c r="L146" s="20"/>
      <c r="M146" s="20"/>
      <c r="N146" s="20"/>
      <c r="O146" s="22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7" customFormat="1" ht="13.5" customHeight="1">
      <c r="A147" s="20" t="s">
        <v>7</v>
      </c>
      <c r="B147" s="21" t="s">
        <v>29</v>
      </c>
      <c r="C147" s="20">
        <f>SUM(E147:O147)</f>
        <v>511726</v>
      </c>
      <c r="D147" s="20"/>
      <c r="E147" s="22">
        <v>0</v>
      </c>
      <c r="F147" s="20"/>
      <c r="G147" s="20">
        <v>0</v>
      </c>
      <c r="H147" s="20"/>
      <c r="I147" s="20">
        <v>0</v>
      </c>
      <c r="J147" s="20"/>
      <c r="K147" s="20">
        <v>0</v>
      </c>
      <c r="L147" s="20"/>
      <c r="M147" s="20">
        <v>511726</v>
      </c>
      <c r="N147" s="20"/>
      <c r="O147" s="20"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7" customFormat="1" ht="13.5" customHeight="1">
      <c r="A148" s="20" t="s">
        <v>8</v>
      </c>
      <c r="B148" s="21" t="s">
        <v>29</v>
      </c>
      <c r="C148" s="20">
        <f>SUM(E148:O148)</f>
        <v>810</v>
      </c>
      <c r="D148" s="20"/>
      <c r="E148" s="26">
        <v>0</v>
      </c>
      <c r="F148" s="20"/>
      <c r="G148" s="22">
        <v>0</v>
      </c>
      <c r="H148" s="20"/>
      <c r="I148" s="22">
        <v>0</v>
      </c>
      <c r="J148" s="20"/>
      <c r="K148" s="22">
        <v>0</v>
      </c>
      <c r="L148" s="20"/>
      <c r="M148" s="20">
        <v>810</v>
      </c>
      <c r="N148" s="20"/>
      <c r="O148" s="22"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" customFormat="1" ht="13.5" customHeight="1">
      <c r="A149" s="20" t="s">
        <v>9</v>
      </c>
      <c r="B149" s="21" t="s">
        <v>29</v>
      </c>
      <c r="C149" s="25">
        <f>SUM(C147:C148)</f>
        <v>512536</v>
      </c>
      <c r="D149" s="20"/>
      <c r="E149" s="25">
        <f>SUM(E147:E148)</f>
        <v>0</v>
      </c>
      <c r="F149" s="20"/>
      <c r="G149" s="25">
        <f>SUM(G147:G148)</f>
        <v>0</v>
      </c>
      <c r="H149" s="20"/>
      <c r="I149" s="25">
        <f>SUM(I147:I148)</f>
        <v>0</v>
      </c>
      <c r="J149" s="20"/>
      <c r="K149" s="25">
        <f>SUM(K147:K148)</f>
        <v>0</v>
      </c>
      <c r="L149" s="20"/>
      <c r="M149" s="25">
        <f>SUM(M147:M148)</f>
        <v>512536</v>
      </c>
      <c r="N149" s="20"/>
      <c r="O149" s="25">
        <f>SUM(O147:O148)</f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" customFormat="1" ht="13.5" customHeight="1">
      <c r="A150" s="20"/>
      <c r="B150" s="21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7" customFormat="1" ht="13.5" customHeight="1">
      <c r="A151" s="20" t="s">
        <v>50</v>
      </c>
      <c r="B151" s="21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7" customFormat="1" ht="13.5" customHeight="1">
      <c r="A152" s="26" t="s">
        <v>10</v>
      </c>
      <c r="B152" s="21" t="s">
        <v>29</v>
      </c>
      <c r="C152" s="23">
        <f>+C59+C94+C108+C122+C136+C144+C149</f>
        <v>75653217</v>
      </c>
      <c r="D152" s="20"/>
      <c r="E152" s="23">
        <f>+E59+E94+E108+E122+E136+E144+E149</f>
        <v>42385007</v>
      </c>
      <c r="F152" s="20"/>
      <c r="G152" s="23">
        <f>+G59+G94+G108+G122+G136+G144+G149</f>
        <v>8090449</v>
      </c>
      <c r="H152" s="20"/>
      <c r="I152" s="23">
        <f>+I59+I94+I108+I122+I136+I144+I149</f>
        <v>11917274</v>
      </c>
      <c r="J152" s="20"/>
      <c r="K152" s="23">
        <f>+K59+K94+K108+K122+K136+K144+K149</f>
        <v>560236</v>
      </c>
      <c r="L152" s="20"/>
      <c r="M152" s="23">
        <f>+M59+M94+M108+M122+M136+M144+M149</f>
        <v>11712702</v>
      </c>
      <c r="N152" s="20"/>
      <c r="O152" s="23">
        <f>+O59+O94+O108+O122+O136+O144+O149</f>
        <v>987549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7" customFormat="1" ht="13.5" customHeight="1">
      <c r="A153" s="20"/>
      <c r="B153" s="21" t="s">
        <v>29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7" customFormat="1" ht="13.5" customHeight="1">
      <c r="A154" s="20" t="s">
        <v>51</v>
      </c>
      <c r="B154" s="21" t="s">
        <v>29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" customFormat="1" ht="13.5" customHeight="1">
      <c r="A155" s="20" t="s">
        <v>52</v>
      </c>
      <c r="B155" s="21" t="s">
        <v>29</v>
      </c>
      <c r="C155" s="20"/>
      <c r="D155" s="20"/>
      <c r="E155" s="20" t="s">
        <v>30</v>
      </c>
      <c r="F155" s="20"/>
      <c r="G155" s="20" t="s">
        <v>30</v>
      </c>
      <c r="H155" s="20"/>
      <c r="I155" s="20" t="s">
        <v>30</v>
      </c>
      <c r="J155" s="20"/>
      <c r="K155" s="20" t="s">
        <v>30</v>
      </c>
      <c r="L155" s="20"/>
      <c r="M155" s="20" t="s">
        <v>30</v>
      </c>
      <c r="N155" s="20"/>
      <c r="O155" s="20" t="s">
        <v>30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7" customFormat="1" ht="13.5" customHeight="1">
      <c r="A156" s="20" t="s">
        <v>11</v>
      </c>
      <c r="B156" s="21" t="s">
        <v>29</v>
      </c>
      <c r="C156" s="23">
        <v>4200</v>
      </c>
      <c r="D156" s="20"/>
      <c r="E156" s="23">
        <v>0</v>
      </c>
      <c r="F156" s="20"/>
      <c r="G156" s="23">
        <v>0</v>
      </c>
      <c r="H156" s="20"/>
      <c r="I156" s="23">
        <v>0</v>
      </c>
      <c r="J156" s="20"/>
      <c r="K156" s="23">
        <v>0</v>
      </c>
      <c r="L156" s="20"/>
      <c r="M156" s="23">
        <v>4200</v>
      </c>
      <c r="N156" s="20"/>
      <c r="O156" s="23"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7" customFormat="1" ht="13.5" customHeight="1">
      <c r="A157" s="20"/>
      <c r="B157" s="21" t="s">
        <v>29</v>
      </c>
      <c r="C157" s="20"/>
      <c r="D157" s="20"/>
      <c r="E157" s="20"/>
      <c r="F157" s="20"/>
      <c r="G157" s="20"/>
      <c r="H157" s="20"/>
      <c r="I157" s="20"/>
      <c r="J157" s="20"/>
      <c r="K157" s="22"/>
      <c r="L157" s="20"/>
      <c r="M157" s="20"/>
      <c r="N157" s="20"/>
      <c r="O157" s="2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7" customFormat="1" ht="13.5" customHeight="1">
      <c r="A158" s="20" t="s">
        <v>53</v>
      </c>
      <c r="B158" s="21" t="s">
        <v>29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6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7" customFormat="1" ht="13.5" customHeight="1">
      <c r="A159" s="20" t="s">
        <v>12</v>
      </c>
      <c r="B159" s="21" t="s">
        <v>29</v>
      </c>
      <c r="C159" s="27">
        <f>SUM(E159:O159)</f>
        <v>125807</v>
      </c>
      <c r="D159" s="27"/>
      <c r="E159" s="27">
        <v>0</v>
      </c>
      <c r="F159" s="27"/>
      <c r="G159" s="27">
        <v>0</v>
      </c>
      <c r="H159" s="27"/>
      <c r="I159" s="27">
        <v>0</v>
      </c>
      <c r="J159" s="27"/>
      <c r="K159" s="27">
        <v>0</v>
      </c>
      <c r="L159" s="27"/>
      <c r="M159" s="27">
        <v>125807</v>
      </c>
      <c r="N159" s="27"/>
      <c r="O159" s="27">
        <v>0</v>
      </c>
      <c r="P159" s="6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" customFormat="1" ht="13.5" customHeight="1">
      <c r="A160" s="20" t="s">
        <v>13</v>
      </c>
      <c r="B160" s="21" t="s">
        <v>29</v>
      </c>
      <c r="C160" s="27">
        <f>SUM(E160:O160)</f>
        <v>1227995</v>
      </c>
      <c r="D160" s="27"/>
      <c r="E160" s="27">
        <v>0</v>
      </c>
      <c r="F160" s="27"/>
      <c r="G160" s="27">
        <v>0</v>
      </c>
      <c r="H160" s="27"/>
      <c r="I160" s="27">
        <v>753677</v>
      </c>
      <c r="J160" s="27"/>
      <c r="K160" s="27">
        <v>25311</v>
      </c>
      <c r="L160" s="27"/>
      <c r="M160" s="27">
        <v>389368</v>
      </c>
      <c r="N160" s="27"/>
      <c r="O160" s="27">
        <v>59639</v>
      </c>
      <c r="P160" s="6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7" customFormat="1" ht="13.5" customHeight="1">
      <c r="A161" s="20" t="s">
        <v>14</v>
      </c>
      <c r="B161" s="21" t="s">
        <v>29</v>
      </c>
      <c r="C161" s="25">
        <f>C159+C160</f>
        <v>1353802</v>
      </c>
      <c r="D161" s="20"/>
      <c r="E161" s="25">
        <f>E159+E160</f>
        <v>0</v>
      </c>
      <c r="F161" s="20"/>
      <c r="G161" s="25">
        <f>G159+G160</f>
        <v>0</v>
      </c>
      <c r="H161" s="20"/>
      <c r="I161" s="25">
        <f>I159+I160</f>
        <v>753677</v>
      </c>
      <c r="J161" s="20"/>
      <c r="K161" s="25">
        <f>K159+K160</f>
        <v>25311</v>
      </c>
      <c r="L161" s="20"/>
      <c r="M161" s="25">
        <f>M159+M160</f>
        <v>515175</v>
      </c>
      <c r="N161" s="20"/>
      <c r="O161" s="25">
        <f>O159+O160</f>
        <v>59639</v>
      </c>
      <c r="P161" s="6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7" customFormat="1" ht="13.5" customHeight="1">
      <c r="A162" s="20"/>
      <c r="B162" s="21"/>
      <c r="C162" s="27"/>
      <c r="D162" s="20"/>
      <c r="E162" s="27"/>
      <c r="F162" s="20"/>
      <c r="G162" s="27"/>
      <c r="H162" s="20"/>
      <c r="I162" s="27"/>
      <c r="J162" s="20"/>
      <c r="K162" s="27"/>
      <c r="L162" s="20"/>
      <c r="M162" s="27"/>
      <c r="N162" s="20"/>
      <c r="O162" s="27"/>
      <c r="P162" s="6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7" customFormat="1" ht="13.5" customHeight="1">
      <c r="A163" s="20" t="s">
        <v>32</v>
      </c>
      <c r="B163" s="21"/>
      <c r="C163" s="23">
        <f>+C156+C161</f>
        <v>1358002</v>
      </c>
      <c r="D163" s="20"/>
      <c r="E163" s="23">
        <f>+E156+E161</f>
        <v>0</v>
      </c>
      <c r="F163" s="20"/>
      <c r="G163" s="23">
        <f>+G156+G161</f>
        <v>0</v>
      </c>
      <c r="H163" s="20"/>
      <c r="I163" s="23">
        <f>+I156+I161</f>
        <v>753677</v>
      </c>
      <c r="J163" s="20"/>
      <c r="K163" s="23">
        <f>+K156+K161</f>
        <v>25311</v>
      </c>
      <c r="L163" s="20"/>
      <c r="M163" s="23">
        <f>+M156+M161</f>
        <v>519375</v>
      </c>
      <c r="N163" s="20"/>
      <c r="O163" s="23">
        <f>+O156+O161</f>
        <v>59639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7" customFormat="1" ht="13.5" customHeight="1">
      <c r="A164" s="20"/>
      <c r="B164" s="21" t="s">
        <v>29</v>
      </c>
      <c r="C164" s="27"/>
      <c r="D164" s="27"/>
      <c r="E164" s="27"/>
      <c r="F164" s="27"/>
      <c r="G164" s="27"/>
      <c r="H164" s="27"/>
      <c r="I164" s="27"/>
      <c r="J164" s="27"/>
      <c r="K164" s="28"/>
      <c r="L164" s="27"/>
      <c r="M164" s="27"/>
      <c r="N164" s="27"/>
      <c r="O164" s="28"/>
      <c r="P164" s="6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" customFormat="1" ht="13.5" customHeight="1">
      <c r="A165" s="20" t="s">
        <v>54</v>
      </c>
      <c r="B165" s="21" t="s">
        <v>29</v>
      </c>
      <c r="C165" s="20"/>
      <c r="D165" s="20"/>
      <c r="E165" s="20"/>
      <c r="F165" s="20"/>
      <c r="G165" s="20"/>
      <c r="H165" s="20"/>
      <c r="I165" s="20"/>
      <c r="J165" s="20"/>
      <c r="K165" s="22"/>
      <c r="L165" s="20"/>
      <c r="M165" s="20"/>
      <c r="N165" s="20"/>
      <c r="O165" s="2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7" customFormat="1" ht="13.5" customHeight="1">
      <c r="A166" s="20" t="s">
        <v>15</v>
      </c>
      <c r="B166" s="21" t="s">
        <v>29</v>
      </c>
      <c r="C166" s="23">
        <v>39260497</v>
      </c>
      <c r="D166" s="20"/>
      <c r="E166" s="23">
        <v>2090029</v>
      </c>
      <c r="F166" s="20"/>
      <c r="G166" s="23">
        <v>2345291</v>
      </c>
      <c r="H166" s="20"/>
      <c r="I166" s="23">
        <v>925606</v>
      </c>
      <c r="J166" s="20"/>
      <c r="K166" s="23">
        <v>38665</v>
      </c>
      <c r="L166" s="20"/>
      <c r="M166" s="23">
        <v>33237706</v>
      </c>
      <c r="N166" s="20"/>
      <c r="O166" s="23">
        <v>623200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8" customFormat="1" ht="13.5" customHeight="1">
      <c r="A167" s="27"/>
      <c r="B167" s="30" t="s">
        <v>29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7" customFormat="1" ht="13.5" customHeight="1" thickBot="1">
      <c r="A168" s="20" t="s">
        <v>18</v>
      </c>
      <c r="B168" s="21" t="s">
        <v>29</v>
      </c>
      <c r="C168" s="32">
        <f>+C152+C163+C166</f>
        <v>116271716</v>
      </c>
      <c r="D168" s="20"/>
      <c r="E168" s="32">
        <f>+E152+E163+E166</f>
        <v>44475036</v>
      </c>
      <c r="F168" s="20"/>
      <c r="G168" s="32">
        <f>+G152+G163+G166</f>
        <v>10435740</v>
      </c>
      <c r="H168" s="20"/>
      <c r="I168" s="32">
        <f>+I152+I163+I166</f>
        <v>13596557</v>
      </c>
      <c r="J168" s="20"/>
      <c r="K168" s="32">
        <f>+K152+K163+K166</f>
        <v>624212</v>
      </c>
      <c r="L168" s="20"/>
      <c r="M168" s="32">
        <f>+M152+M163+M166</f>
        <v>45469783</v>
      </c>
      <c r="N168" s="20"/>
      <c r="O168" s="32">
        <f>+O152+O163+O166</f>
        <v>1670388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7" customFormat="1" ht="13.5" customHeight="1" thickTop="1">
      <c r="A169" s="20"/>
      <c r="B169" s="21" t="s">
        <v>29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</sheetData>
  <sheetProtection/>
  <mergeCells count="5">
    <mergeCell ref="A1:A8"/>
    <mergeCell ref="C4:O4"/>
    <mergeCell ref="C5:O5"/>
    <mergeCell ref="C6:O6"/>
    <mergeCell ref="C3:O3"/>
  </mergeCells>
  <conditionalFormatting sqref="G14:Q14 G13:O13 A13:F169 G15:O169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4" r:id="rId2"/>
  <headerFooter alignWithMargins="0">
    <oddFooter>&amp;R&amp;"Goudy Old Style,Regular"&amp;10Page &amp;P of &amp;N</oddFooter>
  </headerFooter>
  <rowBreaks count="1" manualBreakCount="1">
    <brk id="1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smcali</cp:lastModifiedBy>
  <cp:lastPrinted>2010-04-22T14:01:25Z</cp:lastPrinted>
  <dcterms:created xsi:type="dcterms:W3CDTF">2002-09-19T17:08:28Z</dcterms:created>
  <dcterms:modified xsi:type="dcterms:W3CDTF">2010-04-22T17:21:17Z</dcterms:modified>
  <cp:category/>
  <cp:version/>
  <cp:contentType/>
  <cp:contentStatus/>
</cp:coreProperties>
</file>