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'Sheet1'!$A$1:$K$271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<sst xmlns="http://schemas.openxmlformats.org/spreadsheetml/2006/main" count="506" uniqueCount="247">
  <si>
    <t>ANALYSIS G-2B                                             ANALYSIS OF INVESTMENT IN PLANT                                             ANALYSIS G-2B</t>
  </si>
  <si>
    <t>Accumulated</t>
  </si>
  <si>
    <t>Book Value</t>
  </si>
  <si>
    <t xml:space="preserve">Additions </t>
  </si>
  <si>
    <t>Depreciation</t>
  </si>
  <si>
    <t xml:space="preserve">  Educational plant-</t>
  </si>
  <si>
    <t/>
  </si>
  <si>
    <t xml:space="preserve"> </t>
  </si>
  <si>
    <t xml:space="preserve"> Improvements other than buildings - </t>
  </si>
  <si>
    <t xml:space="preserve">  Residential life fiber optic project</t>
  </si>
  <si>
    <t xml:space="preserve">  Energy system </t>
  </si>
  <si>
    <t xml:space="preserve">   Library books</t>
  </si>
  <si>
    <t xml:space="preserve">   Land and non-structural improvements </t>
  </si>
  <si>
    <t xml:space="preserve">   Buildings</t>
  </si>
  <si>
    <t xml:space="preserve">   Equipment</t>
  </si>
  <si>
    <t>LOUISIANA STATE UNIVERSITY</t>
  </si>
  <si>
    <t>A</t>
  </si>
  <si>
    <t xml:space="preserve">  Land </t>
  </si>
  <si>
    <t xml:space="preserve">  Land improvements</t>
  </si>
  <si>
    <t xml:space="preserve">  Agricultural administration building </t>
  </si>
  <si>
    <t xml:space="preserve">  Agronomy service building  </t>
  </si>
  <si>
    <t xml:space="preserve">  O. K. Allen hall </t>
  </si>
  <si>
    <t xml:space="preserve">  Alumni center</t>
  </si>
  <si>
    <t xml:space="preserve">  Alumni house </t>
  </si>
  <si>
    <t xml:space="preserve">  Assembly center</t>
  </si>
  <si>
    <t xml:space="preserve">  Thomas J. Atkinson hall</t>
  </si>
  <si>
    <t xml:space="preserve">  John J. Audubon hall </t>
  </si>
  <si>
    <t xml:space="preserve">  Audubon sugar factory</t>
  </si>
  <si>
    <t xml:space="preserve">  Barns-</t>
  </si>
  <si>
    <t xml:space="preserve">  Ben Hur plantation-</t>
  </si>
  <si>
    <t xml:space="preserve">  Bituminous laboratory</t>
  </si>
  <si>
    <t xml:space="preserve">  David F. Boyd hall </t>
  </si>
  <si>
    <t xml:space="preserve">  Thomas D. Boyd hall</t>
  </si>
  <si>
    <t xml:space="preserve">  Burden research plantation-</t>
  </si>
  <si>
    <t xml:space="preserve">  Business and technology center</t>
  </si>
  <si>
    <t xml:space="preserve">  Campus police building </t>
  </si>
  <si>
    <t xml:space="preserve">  Carpenter shop </t>
  </si>
  <si>
    <t xml:space="preserve">  Central utility building </t>
  </si>
  <si>
    <t xml:space="preserve">  Charles E. Coates chemical laboratories</t>
  </si>
  <si>
    <t xml:space="preserve">  Chemical engineering building</t>
  </si>
  <si>
    <t xml:space="preserve">  A. R. Choppin hall </t>
  </si>
  <si>
    <t xml:space="preserve">  Climatic control chamber </t>
  </si>
  <si>
    <t xml:space="preserve">  Coastal studies institute building </t>
  </si>
  <si>
    <t xml:space="preserve">  Computing services center</t>
  </si>
  <si>
    <t xml:space="preserve">  Cooperative extension storage facility </t>
  </si>
  <si>
    <t xml:space="preserve">  Cotton fiber laboratory</t>
  </si>
  <si>
    <t xml:space="preserve">  Dairy improvement center </t>
  </si>
  <si>
    <t xml:space="preserve">  Dairy milking parlor</t>
  </si>
  <si>
    <t xml:space="preserve">  Dairy production center</t>
  </si>
  <si>
    <t xml:space="preserve">  Dairy science building </t>
  </si>
  <si>
    <t xml:space="preserve">  William H. Dalrymple laboratory</t>
  </si>
  <si>
    <t xml:space="preserve">  William R. Dodson auditorium </t>
  </si>
  <si>
    <t xml:space="preserve">  E.B. Doran agricultural engineering building </t>
  </si>
  <si>
    <t xml:space="preserve">  Electrical engineering building</t>
  </si>
  <si>
    <t xml:space="preserve">  Engineering shops</t>
  </si>
  <si>
    <t xml:space="preserve">  Entrance gates </t>
  </si>
  <si>
    <t xml:space="preserve">  Faculty club building</t>
  </si>
  <si>
    <t xml:space="preserve">  Film and recording services building </t>
  </si>
  <si>
    <t xml:space="preserve">  Firemen training center-</t>
  </si>
  <si>
    <t xml:space="preserve">  Field house</t>
  </si>
  <si>
    <t xml:space="preserve">  Food science building</t>
  </si>
  <si>
    <t xml:space="preserve">  Forestry building</t>
  </si>
  <si>
    <t xml:space="preserve">  Murphy J. Foster hall</t>
  </si>
  <si>
    <t xml:space="preserve">  J. B. Francioni hall </t>
  </si>
  <si>
    <t xml:space="preserve">  Geology building </t>
  </si>
  <si>
    <t xml:space="preserve">  Greek theatre</t>
  </si>
  <si>
    <t xml:space="preserve">  Greenhouses</t>
  </si>
  <si>
    <t xml:space="preserve">  Grounds maintenance building</t>
  </si>
  <si>
    <t xml:space="preserve">  Gymnasium-auditorium </t>
  </si>
  <si>
    <t xml:space="preserve">  William B. Hatcher hall</t>
  </si>
  <si>
    <t xml:space="preserve">  Hemophilia laboratory</t>
  </si>
  <si>
    <t xml:space="preserve">  Henhouse building</t>
  </si>
  <si>
    <t xml:space="preserve">  Highway research building</t>
  </si>
  <si>
    <t xml:space="preserve">  Hill memorial building </t>
  </si>
  <si>
    <t xml:space="preserve">  Hilltop Arboretum </t>
  </si>
  <si>
    <t xml:space="preserve">  Robert L. Himes hall </t>
  </si>
  <si>
    <t xml:space="preserve">  Campbell B. Hodges hall</t>
  </si>
  <si>
    <t xml:space="preserve">  Home economics building</t>
  </si>
  <si>
    <t xml:space="preserve">  Home management house-        </t>
  </si>
  <si>
    <t xml:space="preserve">  Horticulture-floriculture lath house </t>
  </si>
  <si>
    <t xml:space="preserve">  Howe/Russell geoscience complex</t>
  </si>
  <si>
    <t xml:space="preserve">  Industrial education building</t>
  </si>
  <si>
    <t xml:space="preserve">  Industrial education metals laboratory </t>
  </si>
  <si>
    <t xml:space="preserve">  Clyde Ingram hall</t>
  </si>
  <si>
    <t xml:space="preserve">  International learning center building</t>
  </si>
  <si>
    <t xml:space="preserve">  William P. Johnston hall </t>
  </si>
  <si>
    <t xml:space="preserve">  Seaman A. Knapp hall </t>
  </si>
  <si>
    <t xml:space="preserve">  Laboratory school</t>
  </si>
  <si>
    <t xml:space="preserve">  Lake project </t>
  </si>
  <si>
    <t xml:space="preserve">  Life sciences building </t>
  </si>
  <si>
    <t xml:space="preserve">  Life sciences building annex </t>
  </si>
  <si>
    <t xml:space="preserve">  Livestock exhibit building</t>
  </si>
  <si>
    <t xml:space="preserve">  Samuel Lockett hall</t>
  </si>
  <si>
    <t xml:space="preserve">  Huey P. Long field house </t>
  </si>
  <si>
    <t xml:space="preserve">  Maison Francaise (French House)</t>
  </si>
  <si>
    <t xml:space="preserve">  Memorial hall (journalism building)</t>
  </si>
  <si>
    <t xml:space="preserve">  Memorial tower and art museum</t>
  </si>
  <si>
    <t xml:space="preserve">  Men's housing annex I</t>
  </si>
  <si>
    <t xml:space="preserve">  Middleton library</t>
  </si>
  <si>
    <t xml:space="preserve">  Military and aerospace studies building</t>
  </si>
  <si>
    <t xml:space="preserve">  Mini-farm and exhibit building </t>
  </si>
  <si>
    <t xml:space="preserve">  Mobile equipment storage building</t>
  </si>
  <si>
    <t xml:space="preserve">  Museum of geoscience exhibit building</t>
  </si>
  <si>
    <t xml:space="preserve">  Music and dramatic arts building</t>
  </si>
  <si>
    <t xml:space="preserve">  Music building (new) </t>
  </si>
  <si>
    <t xml:space="preserve">  Natatorium </t>
  </si>
  <si>
    <t xml:space="preserve">  Harry B. Nelson memorial building</t>
  </si>
  <si>
    <t xml:space="preserve">  James W. Nicholson hall</t>
  </si>
  <si>
    <t xml:space="preserve">  Nuclear science center </t>
  </si>
  <si>
    <t xml:space="preserve">  Observatory and telescope</t>
  </si>
  <si>
    <t xml:space="preserve">  John M. Parker agricultural center </t>
  </si>
  <si>
    <t xml:space="preserve">  George Peabody hall</t>
  </si>
  <si>
    <t xml:space="preserve">  Perkins road farm-</t>
  </si>
  <si>
    <t xml:space="preserve">  Phi kappa theta house</t>
  </si>
  <si>
    <t xml:space="preserve">  Physical plant/purchasing warehouse</t>
  </si>
  <si>
    <t xml:space="preserve">  Physical plant storage warehouse</t>
  </si>
  <si>
    <t xml:space="preserve">  Plant pathology head house and residence </t>
  </si>
  <si>
    <t xml:space="preserve">  Ruffin G. Pleasant hall</t>
  </si>
  <si>
    <t xml:space="preserve">  Poultry instruction laboratory </t>
  </si>
  <si>
    <t xml:space="preserve">  Powerhouse </t>
  </si>
  <si>
    <t xml:space="preserve">  Arthur T. Prescott hall</t>
  </si>
  <si>
    <t xml:space="preserve">  Primate breeding colony</t>
  </si>
  <si>
    <t xml:space="preserve">  Public safety building </t>
  </si>
  <si>
    <t xml:space="preserve">  Public safety storage facility </t>
  </si>
  <si>
    <t xml:space="preserve">  Research laboratory and motor pool </t>
  </si>
  <si>
    <t xml:space="preserve">  Residences-                                                                </t>
  </si>
  <si>
    <t xml:space="preserve">  Sea grant shop</t>
  </si>
  <si>
    <t xml:space="preserve">  Sigma phi epsilon house</t>
  </si>
  <si>
    <t xml:space="preserve">  Special olympics swimming pool</t>
  </si>
  <si>
    <t xml:space="preserve">  William C. Stubbs hall </t>
  </si>
  <si>
    <t xml:space="preserve">  Student recreational sports center</t>
  </si>
  <si>
    <t xml:space="preserve">  Madison B. Sturgis hall</t>
  </si>
  <si>
    <t xml:space="preserve">  Swine palace theatre </t>
  </si>
  <si>
    <t xml:space="preserve">  Veterinary medicine building </t>
  </si>
  <si>
    <t xml:space="preserve">  Veterinary medicine car care center</t>
  </si>
  <si>
    <t xml:space="preserve">  Veterinary medicine trailers </t>
  </si>
  <si>
    <t xml:space="preserve">  Veterinary sciences building </t>
  </si>
  <si>
    <t xml:space="preserve">  Visitor's registration/information building</t>
  </si>
  <si>
    <t xml:space="preserve">  Waste incinerator</t>
  </si>
  <si>
    <t xml:space="preserve">  Wetlands environmental sciences facility </t>
  </si>
  <si>
    <t xml:space="preserve">  Harry D. Wilson laboratories</t>
  </si>
  <si>
    <t xml:space="preserve">  Women's housing annex I</t>
  </si>
  <si>
    <t xml:space="preserve">  Minor buildings</t>
  </si>
  <si>
    <t xml:space="preserve">  Acadian hall</t>
  </si>
  <si>
    <t xml:space="preserve">  Athletic maintenance storage </t>
  </si>
  <si>
    <t xml:space="preserve">  Athletic administrative building </t>
  </si>
  <si>
    <t xml:space="preserve">  P. G. T. Beauregard hall </t>
  </si>
  <si>
    <t xml:space="preserve">  Emily H. Blake hall</t>
  </si>
  <si>
    <t xml:space="preserve">  Alex Box stadium </t>
  </si>
  <si>
    <t xml:space="preserve">  Annie Boyd hall</t>
  </si>
  <si>
    <t xml:space="preserve">  James F. Broussard hall</t>
  </si>
  <si>
    <t xml:space="preserve">  Central stores building</t>
  </si>
  <si>
    <t xml:space="preserve">  Child care center </t>
  </si>
  <si>
    <t xml:space="preserve">  Copy and mail center</t>
  </si>
  <si>
    <t xml:space="preserve">  East campus apartments </t>
  </si>
  <si>
    <t xml:space="preserve">  Evangeline hall</t>
  </si>
  <si>
    <t xml:space="preserve">  Football indoor practice facility</t>
  </si>
  <si>
    <t xml:space="preserve">  Louise Garig hall</t>
  </si>
  <si>
    <t xml:space="preserve">  Edward J. Gay apartments </t>
  </si>
  <si>
    <t xml:space="preserve">  Golf clubhouse </t>
  </si>
  <si>
    <t xml:space="preserve">  Golf course</t>
  </si>
  <si>
    <t xml:space="preserve">  Hatcher cafeteria</t>
  </si>
  <si>
    <t xml:space="preserve">  Mary C. Herget hall</t>
  </si>
  <si>
    <t xml:space="preserve">  Highland hall</t>
  </si>
  <si>
    <t xml:space="preserve">  Highland laundry building</t>
  </si>
  <si>
    <t xml:space="preserve">  Andrew Jackson hall</t>
  </si>
  <si>
    <t xml:space="preserve">  Grace King hall</t>
  </si>
  <si>
    <t xml:space="preserve">  Germaine Laville-east and west halls </t>
  </si>
  <si>
    <t xml:space="preserve">  Germaine Laville-addition</t>
  </si>
  <si>
    <t xml:space="preserve">  Germaine Laville-cafeteria </t>
  </si>
  <si>
    <t xml:space="preserve">  John A. Lejeune hall </t>
  </si>
  <si>
    <t xml:space="preserve">  Married students apartments</t>
  </si>
  <si>
    <t xml:space="preserve">  Joan C. Miller hall</t>
  </si>
  <si>
    <t xml:space="preserve">  Lizzie C. McVoy hall </t>
  </si>
  <si>
    <t xml:space="preserve">  Bernie Moore stadium </t>
  </si>
  <si>
    <t xml:space="preserve">  North highland cafeteria</t>
  </si>
  <si>
    <t xml:space="preserve">  Parking lot restrooms</t>
  </si>
  <si>
    <t xml:space="preserve">  Pentagon lounge and service building</t>
  </si>
  <si>
    <t xml:space="preserve">  Pentagon dining hall </t>
  </si>
  <si>
    <t xml:space="preserve">  Printing building</t>
  </si>
  <si>
    <t xml:space="preserve">  Service station</t>
  </si>
  <si>
    <t xml:space="preserve">  Edmund Kirby Smith hall</t>
  </si>
  <si>
    <t xml:space="preserve">  Student health center</t>
  </si>
  <si>
    <t xml:space="preserve">  Tennis court and stadium </t>
  </si>
  <si>
    <t xml:space="preserve">  Tiger gift center (satellite location)</t>
  </si>
  <si>
    <t xml:space="preserve">  Tiger stadium</t>
  </si>
  <si>
    <t xml:space="preserve">  Zachary Taylor hall</t>
  </si>
  <si>
    <t xml:space="preserve">  Union</t>
  </si>
  <si>
    <t xml:space="preserve">  Union theatre building </t>
  </si>
  <si>
    <t xml:space="preserve">  Union warehouse</t>
  </si>
  <si>
    <t xml:space="preserve">  University stores</t>
  </si>
  <si>
    <t xml:space="preserve">  West Campus apartments </t>
  </si>
  <si>
    <t xml:space="preserve">  Women's soccer facility</t>
  </si>
  <si>
    <t xml:space="preserve">  Women's softball facility</t>
  </si>
  <si>
    <t>Geology Camp-Colorado Springs--</t>
  </si>
  <si>
    <t>Equipment-unallocated--</t>
  </si>
  <si>
    <t xml:space="preserve">      Total educational plant</t>
  </si>
  <si>
    <t xml:space="preserve">      Total auxiliary plant</t>
  </si>
  <si>
    <t xml:space="preserve">      Total equipment</t>
  </si>
  <si>
    <t xml:space="preserve">      Total geology camp-Colorado Springs</t>
  </si>
  <si>
    <t xml:space="preserve">        Total </t>
  </si>
  <si>
    <t>Educational plant--</t>
  </si>
  <si>
    <t>Auxiliary plant--</t>
  </si>
  <si>
    <t xml:space="preserve">  Architecture, fine arts and landscape-</t>
  </si>
  <si>
    <t xml:space="preserve">     Architecture complex</t>
  </si>
  <si>
    <t xml:space="preserve">     Cooperative extension service-hay </t>
  </si>
  <si>
    <t xml:space="preserve">     Dairy science-cattle loafing</t>
  </si>
  <si>
    <t xml:space="preserve">     Swine and sheep exhibition</t>
  </si>
  <si>
    <t xml:space="preserve">     Land and non-structural improvements</t>
  </si>
  <si>
    <t xml:space="preserve">     Buildings </t>
  </si>
  <si>
    <t xml:space="preserve">     Non-structural improvements </t>
  </si>
  <si>
    <t xml:space="preserve">     Helen M. Carter </t>
  </si>
  <si>
    <t xml:space="preserve">     Agnes Morris</t>
  </si>
  <si>
    <t xml:space="preserve">     Buildings</t>
  </si>
  <si>
    <t xml:space="preserve">     Chancellor's house</t>
  </si>
  <si>
    <t xml:space="preserve">     Dean of men </t>
  </si>
  <si>
    <t xml:space="preserve">     Horticulture foreman</t>
  </si>
  <si>
    <t xml:space="preserve">     Horticulture students</t>
  </si>
  <si>
    <t xml:space="preserve">  Center for advanced microstructure and devices</t>
  </si>
  <si>
    <t xml:space="preserve">  Center for engineering and business administration</t>
  </si>
  <si>
    <t xml:space="preserve">  Demonstration equipment and supplies storage building</t>
  </si>
  <si>
    <t xml:space="preserve">  Football practice field </t>
  </si>
  <si>
    <t xml:space="preserve">  Residential college</t>
  </si>
  <si>
    <t xml:space="preserve">   Capital leases</t>
  </si>
  <si>
    <t>June 30, 2006</t>
  </si>
  <si>
    <t xml:space="preserve">  </t>
  </si>
  <si>
    <t xml:space="preserve">  Efferson hall</t>
  </si>
  <si>
    <t xml:space="preserve">  Julian C. Miller hall</t>
  </si>
  <si>
    <t xml:space="preserve">  Engineering laboratory annex building</t>
  </si>
  <si>
    <t xml:space="preserve">  Renewable natural resources building</t>
  </si>
  <si>
    <t xml:space="preserve">  Tureaud hall</t>
  </si>
  <si>
    <t xml:space="preserve">  Wetland resources building</t>
  </si>
  <si>
    <t xml:space="preserve">  Virginia Rice Williams hall</t>
  </si>
  <si>
    <t xml:space="preserve">  Art building</t>
  </si>
  <si>
    <t xml:space="preserve">  Animal science and plant biology laboratory</t>
  </si>
  <si>
    <t xml:space="preserve">  South campus-</t>
  </si>
  <si>
    <t xml:space="preserve">  Sea grant building</t>
  </si>
  <si>
    <t xml:space="preserve">  Alex Box stadium  (new)</t>
  </si>
  <si>
    <t xml:space="preserve">   Movable items</t>
  </si>
  <si>
    <t>June 30, 2007</t>
  </si>
  <si>
    <t xml:space="preserve">  Parking garage</t>
  </si>
  <si>
    <t>B</t>
  </si>
  <si>
    <t>C</t>
  </si>
  <si>
    <t>FOR THE YEAR ENDED JUNE 30, 2007</t>
  </si>
  <si>
    <t>A.   Kirby Smiths beginning balance of $ 5,713,395 includes June 30, 2006 balance of $ 5,773,543 minus a prior period adjustment of ($60,148).</t>
  </si>
  <si>
    <t xml:space="preserve">B.  Movable Equipment beginning balance of $ 175,772,902 includes June 30, 2006 balance of $ 175,312,664 plus a prior period addition of $ 460,238. </t>
  </si>
  <si>
    <t>C.  Movable Equipment additions of $ 7,024,088 consist of $ 17,644,409 in new addition and ($ 10,620,321) in retirements.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</si>
</sst>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37" fontId="1" fillId="0" borderId="18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vertical="center"/>
      <protection/>
    </xf>
    <xf numFmtId="37" fontId="1" fillId="0" borderId="19" xfId="0" applyNumberFormat="1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5" fontId="1" fillId="0" borderId="18" xfId="0" applyNumberFormat="1" applyFont="1" applyBorder="1" applyAlignment="1" applyProtection="1" quotePrefix="1">
      <alignment horizontal="center" vertical="center"/>
      <protection/>
    </xf>
    <xf numFmtId="0" fontId="1" fillId="0" borderId="18" xfId="0" applyFont="1" applyBorder="1" applyAlignment="1" applyProtection="1" quotePrefix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65" fontId="1" fillId="0" borderId="20" xfId="42" applyNumberFormat="1" applyFont="1" applyFill="1" applyBorder="1" applyAlignment="1" applyProtection="1">
      <alignment horizontal="center" vertical="center"/>
      <protection/>
    </xf>
    <xf numFmtId="165" fontId="1" fillId="0" borderId="20" xfId="42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horizontal="center" vertical="center"/>
      <protection/>
    </xf>
    <xf numFmtId="165" fontId="1" fillId="0" borderId="18" xfId="42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5" fontId="1" fillId="0" borderId="0" xfId="42" applyNumberFormat="1" applyFont="1" applyFill="1" applyBorder="1" applyAlignment="1" applyProtection="1">
      <alignment horizontal="right" vertical="center"/>
      <protection/>
    </xf>
    <xf numFmtId="165" fontId="1" fillId="0" borderId="18" xfId="42" applyNumberFormat="1" applyFont="1" applyFill="1" applyBorder="1" applyAlignment="1" applyProtection="1">
      <alignment horizontal="right" vertical="center"/>
      <protection/>
    </xf>
    <xf numFmtId="164" fontId="1" fillId="0" borderId="21" xfId="44" applyNumberFormat="1" applyFont="1" applyFill="1" applyBorder="1" applyAlignment="1" applyProtection="1">
      <alignment vertical="center"/>
      <protection/>
    </xf>
    <xf numFmtId="164" fontId="1" fillId="0" borderId="0" xfId="44" applyNumberFormat="1" applyFont="1" applyFill="1" applyAlignment="1">
      <alignment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G290"/>
  <sheetViews>
    <sheetView showGridLines="0" tabSelected="1" zoomScalePageLayoutView="0" workbookViewId="0" topLeftCell="A226">
      <selection activeCell="I252" sqref="I252"/>
    </sheetView>
  </sheetViews>
  <sheetFormatPr defaultColWidth="8.7109375" defaultRowHeight="12.75"/>
  <cols>
    <col min="1" max="1" width="42.7109375" style="1" customWidth="1"/>
    <col min="2" max="2" width="1.8515625" style="1" customWidth="1"/>
    <col min="3" max="3" width="14.57421875" style="1" bestFit="1" customWidth="1"/>
    <col min="4" max="4" width="1.8515625" style="3" customWidth="1"/>
    <col min="5" max="5" width="12.00390625" style="2" bestFit="1" customWidth="1"/>
    <col min="6" max="6" width="1.8515625" style="3" customWidth="1"/>
    <col min="7" max="7" width="14.57421875" style="1" bestFit="1" customWidth="1"/>
    <col min="8" max="8" width="1.8515625" style="1" customWidth="1"/>
    <col min="9" max="9" width="13.140625" style="3" bestFit="1" customWidth="1"/>
    <col min="10" max="10" width="1.8515625" style="1" customWidth="1"/>
    <col min="11" max="11" width="14.57421875" style="3" bestFit="1" customWidth="1"/>
    <col min="12" max="241" width="8.7109375" style="1" customWidth="1"/>
    <col min="242" max="16384" width="8.7109375" style="4" customWidth="1"/>
  </cols>
  <sheetData>
    <row r="1" ht="12.75" thickBot="1"/>
    <row r="2" spans="1:11" ht="4.5" customHeight="1">
      <c r="A2" s="5"/>
      <c r="B2" s="6"/>
      <c r="C2" s="6"/>
      <c r="D2" s="8"/>
      <c r="E2" s="7"/>
      <c r="F2" s="8"/>
      <c r="G2" s="6"/>
      <c r="H2" s="6"/>
      <c r="I2" s="8"/>
      <c r="J2" s="6"/>
      <c r="K2" s="9"/>
    </row>
    <row r="3" spans="1:241" s="14" customFormat="1" ht="12">
      <c r="A3" s="46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8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</row>
    <row r="4" spans="1:241" s="14" customFormat="1" ht="6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</row>
    <row r="5" spans="1:241" s="14" customFormat="1" ht="12">
      <c r="A5" s="46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8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</row>
    <row r="6" spans="1:241" s="14" customFormat="1" ht="12">
      <c r="A6" s="46" t="s">
        <v>243</v>
      </c>
      <c r="B6" s="47"/>
      <c r="C6" s="47"/>
      <c r="D6" s="47"/>
      <c r="E6" s="47"/>
      <c r="F6" s="47"/>
      <c r="G6" s="47"/>
      <c r="H6" s="47"/>
      <c r="I6" s="47"/>
      <c r="J6" s="47"/>
      <c r="K6" s="48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</row>
    <row r="7" spans="1:241" s="14" customFormat="1" ht="4.5" customHeight="1" thickBot="1">
      <c r="A7" s="15"/>
      <c r="B7" s="16"/>
      <c r="C7" s="16"/>
      <c r="D7" s="16"/>
      <c r="E7" s="16"/>
      <c r="F7" s="16"/>
      <c r="G7" s="16"/>
      <c r="H7" s="16"/>
      <c r="I7" s="16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</row>
    <row r="8" spans="1:10" ht="12">
      <c r="A8" s="3"/>
      <c r="B8" s="3"/>
      <c r="C8" s="3"/>
      <c r="E8" s="3"/>
      <c r="G8" s="3"/>
      <c r="H8" s="3"/>
      <c r="J8" s="3"/>
    </row>
    <row r="9" spans="9:11" ht="12">
      <c r="I9" s="18" t="s">
        <v>1</v>
      </c>
      <c r="K9" s="3" t="s">
        <v>2</v>
      </c>
    </row>
    <row r="10" spans="3:11" ht="12">
      <c r="C10" s="30" t="s">
        <v>224</v>
      </c>
      <c r="D10" s="18"/>
      <c r="E10" s="20" t="s">
        <v>3</v>
      </c>
      <c r="F10" s="18"/>
      <c r="G10" s="29" t="s">
        <v>239</v>
      </c>
      <c r="H10" s="21"/>
      <c r="I10" s="19" t="s">
        <v>4</v>
      </c>
      <c r="J10" s="21"/>
      <c r="K10" s="30" t="s">
        <v>239</v>
      </c>
    </row>
    <row r="11" spans="3:7" ht="12">
      <c r="C11" s="22"/>
      <c r="D11" s="18"/>
      <c r="E11" s="23"/>
      <c r="F11" s="18"/>
      <c r="G11" s="22"/>
    </row>
    <row r="12" spans="1:241" s="28" customFormat="1" ht="12">
      <c r="A12" s="24" t="s">
        <v>201</v>
      </c>
      <c r="B12" s="25" t="s">
        <v>6</v>
      </c>
      <c r="C12" s="35"/>
      <c r="D12" s="32"/>
      <c r="E12" s="35"/>
      <c r="F12" s="32"/>
      <c r="G12" s="35"/>
      <c r="H12" s="24"/>
      <c r="I12" s="32"/>
      <c r="J12" s="24"/>
      <c r="K12" s="32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</row>
    <row r="13" spans="1:241" s="28" customFormat="1" ht="12">
      <c r="A13" s="24" t="s">
        <v>17</v>
      </c>
      <c r="B13" s="25" t="s">
        <v>6</v>
      </c>
      <c r="C13" s="36">
        <v>586863</v>
      </c>
      <c r="D13" s="37"/>
      <c r="E13" s="37">
        <v>0</v>
      </c>
      <c r="F13" s="37"/>
      <c r="G13" s="36">
        <f aca="true" t="shared" si="0" ref="G13:G19">+C13+E13</f>
        <v>586863</v>
      </c>
      <c r="H13" s="36"/>
      <c r="I13" s="37">
        <v>0</v>
      </c>
      <c r="J13" s="36"/>
      <c r="K13" s="37">
        <f aca="true" t="shared" si="1" ref="K13:K20">G13-I13</f>
        <v>586863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</row>
    <row r="14" spans="1:241" s="28" customFormat="1" ht="12">
      <c r="A14" s="24" t="s">
        <v>18</v>
      </c>
      <c r="B14" s="25" t="s">
        <v>6</v>
      </c>
      <c r="C14" s="26">
        <v>25393146</v>
      </c>
      <c r="D14" s="27"/>
      <c r="E14" s="27">
        <v>2709571</v>
      </c>
      <c r="F14" s="27"/>
      <c r="G14" s="26">
        <f t="shared" si="0"/>
        <v>28102717</v>
      </c>
      <c r="H14" s="26"/>
      <c r="I14" s="27">
        <v>18759607</v>
      </c>
      <c r="J14" s="26"/>
      <c r="K14" s="27">
        <f t="shared" si="1"/>
        <v>9343110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</row>
    <row r="15" spans="1:241" s="28" customFormat="1" ht="12">
      <c r="A15" s="24" t="s">
        <v>19</v>
      </c>
      <c r="B15" s="25" t="s">
        <v>6</v>
      </c>
      <c r="C15" s="26">
        <v>732218</v>
      </c>
      <c r="D15" s="27"/>
      <c r="E15" s="27">
        <v>0</v>
      </c>
      <c r="F15" s="27"/>
      <c r="G15" s="26">
        <f t="shared" si="0"/>
        <v>732218</v>
      </c>
      <c r="H15" s="26"/>
      <c r="I15" s="27">
        <v>575605</v>
      </c>
      <c r="J15" s="26"/>
      <c r="K15" s="27">
        <f t="shared" si="1"/>
        <v>156613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</row>
    <row r="16" spans="1:241" s="28" customFormat="1" ht="12">
      <c r="A16" s="24" t="s">
        <v>20</v>
      </c>
      <c r="B16" s="25" t="s">
        <v>6</v>
      </c>
      <c r="C16" s="26">
        <v>864588</v>
      </c>
      <c r="D16" s="27"/>
      <c r="E16" s="27">
        <v>0</v>
      </c>
      <c r="F16" s="27"/>
      <c r="G16" s="26">
        <f t="shared" si="0"/>
        <v>864588</v>
      </c>
      <c r="H16" s="26"/>
      <c r="I16" s="27">
        <v>172918</v>
      </c>
      <c r="J16" s="26"/>
      <c r="K16" s="27">
        <f t="shared" si="1"/>
        <v>691670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</row>
    <row r="17" spans="1:241" s="28" customFormat="1" ht="12">
      <c r="A17" s="24" t="s">
        <v>21</v>
      </c>
      <c r="B17" s="25" t="s">
        <v>6</v>
      </c>
      <c r="C17" s="26">
        <v>1145468</v>
      </c>
      <c r="D17" s="27"/>
      <c r="E17" s="27">
        <v>0</v>
      </c>
      <c r="F17" s="27"/>
      <c r="G17" s="26">
        <f t="shared" si="0"/>
        <v>1145468</v>
      </c>
      <c r="H17" s="26"/>
      <c r="I17" s="27">
        <v>1003045</v>
      </c>
      <c r="J17" s="26"/>
      <c r="K17" s="27">
        <f t="shared" si="1"/>
        <v>142423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</row>
    <row r="18" spans="1:241" s="28" customFormat="1" ht="12">
      <c r="A18" s="24" t="s">
        <v>22</v>
      </c>
      <c r="B18" s="25" t="s">
        <v>6</v>
      </c>
      <c r="C18" s="26">
        <v>698644</v>
      </c>
      <c r="D18" s="27"/>
      <c r="E18" s="27">
        <v>0</v>
      </c>
      <c r="F18" s="27"/>
      <c r="G18" s="26">
        <f t="shared" si="0"/>
        <v>698644</v>
      </c>
      <c r="H18" s="26"/>
      <c r="I18" s="27">
        <v>366787</v>
      </c>
      <c r="J18" s="26"/>
      <c r="K18" s="27">
        <f t="shared" si="1"/>
        <v>331857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</row>
    <row r="19" spans="1:241" s="28" customFormat="1" ht="12">
      <c r="A19" s="24" t="s">
        <v>23</v>
      </c>
      <c r="B19" s="25" t="s">
        <v>6</v>
      </c>
      <c r="C19" s="26">
        <v>92627</v>
      </c>
      <c r="D19" s="27"/>
      <c r="E19" s="27">
        <v>0</v>
      </c>
      <c r="F19" s="27"/>
      <c r="G19" s="26">
        <f t="shared" si="0"/>
        <v>92627</v>
      </c>
      <c r="H19" s="26"/>
      <c r="I19" s="27">
        <v>92627</v>
      </c>
      <c r="J19" s="26"/>
      <c r="K19" s="27">
        <f t="shared" si="1"/>
        <v>0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</row>
    <row r="20" spans="1:241" s="28" customFormat="1" ht="12" customHeight="1">
      <c r="A20" s="24" t="s">
        <v>234</v>
      </c>
      <c r="B20" s="24"/>
      <c r="C20" s="26">
        <v>107194</v>
      </c>
      <c r="D20" s="27"/>
      <c r="E20" s="27">
        <v>0</v>
      </c>
      <c r="F20" s="27"/>
      <c r="G20" s="26">
        <f>+C20+E20</f>
        <v>107194</v>
      </c>
      <c r="H20" s="26"/>
      <c r="I20" s="27">
        <v>107194</v>
      </c>
      <c r="J20" s="26"/>
      <c r="K20" s="27">
        <f t="shared" si="1"/>
        <v>0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</row>
    <row r="21" spans="1:241" s="28" customFormat="1" ht="12">
      <c r="A21" s="24" t="s">
        <v>203</v>
      </c>
      <c r="B21" s="25" t="s">
        <v>6</v>
      </c>
      <c r="C21" s="26"/>
      <c r="D21" s="27"/>
      <c r="E21" s="26"/>
      <c r="F21" s="27"/>
      <c r="G21" s="26"/>
      <c r="H21" s="26"/>
      <c r="I21" s="26"/>
      <c r="J21" s="26"/>
      <c r="K21" s="27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</row>
    <row r="22" spans="1:241" s="28" customFormat="1" ht="12">
      <c r="A22" s="24" t="s">
        <v>204</v>
      </c>
      <c r="B22" s="25" t="s">
        <v>6</v>
      </c>
      <c r="C22" s="26">
        <v>7267384</v>
      </c>
      <c r="D22" s="27"/>
      <c r="E22" s="27">
        <v>0</v>
      </c>
      <c r="F22" s="27"/>
      <c r="G22" s="26">
        <f>+C22+E22</f>
        <v>7267384</v>
      </c>
      <c r="H22" s="26"/>
      <c r="I22" s="27">
        <v>4352654</v>
      </c>
      <c r="J22" s="26"/>
      <c r="K22" s="27">
        <f>G22-I22</f>
        <v>2914730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</row>
    <row r="23" spans="1:241" s="28" customFormat="1" ht="12">
      <c r="A23" s="24" t="s">
        <v>233</v>
      </c>
      <c r="B23" s="24"/>
      <c r="C23" s="26">
        <v>200973</v>
      </c>
      <c r="D23" s="27"/>
      <c r="E23" s="27">
        <v>0</v>
      </c>
      <c r="F23" s="27"/>
      <c r="G23" s="26">
        <f>+C23+E23</f>
        <v>200973</v>
      </c>
      <c r="H23" s="26"/>
      <c r="I23" s="27">
        <v>195646</v>
      </c>
      <c r="J23" s="26"/>
      <c r="K23" s="27">
        <f>G23-I23</f>
        <v>5327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</row>
    <row r="24" spans="1:241" s="28" customFormat="1" ht="12">
      <c r="A24" s="24" t="s">
        <v>25</v>
      </c>
      <c r="B24" s="25" t="s">
        <v>6</v>
      </c>
      <c r="C24" s="26">
        <v>522242</v>
      </c>
      <c r="D24" s="27"/>
      <c r="E24" s="27">
        <v>0</v>
      </c>
      <c r="F24" s="27"/>
      <c r="G24" s="26">
        <f>+C24+E24</f>
        <v>522242</v>
      </c>
      <c r="H24" s="26"/>
      <c r="I24" s="27">
        <v>468890</v>
      </c>
      <c r="J24" s="26"/>
      <c r="K24" s="27">
        <f aca="true" t="shared" si="2" ref="K24:K88">G24-I24</f>
        <v>53352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</row>
    <row r="25" spans="1:241" s="28" customFormat="1" ht="12">
      <c r="A25" s="24" t="s">
        <v>26</v>
      </c>
      <c r="B25" s="25" t="s">
        <v>6</v>
      </c>
      <c r="C25" s="26">
        <v>352612</v>
      </c>
      <c r="D25" s="27"/>
      <c r="E25" s="27">
        <v>0</v>
      </c>
      <c r="F25" s="27"/>
      <c r="G25" s="26">
        <f>+C25+E25</f>
        <v>352612</v>
      </c>
      <c r="H25" s="26"/>
      <c r="I25" s="27">
        <v>341200</v>
      </c>
      <c r="J25" s="26"/>
      <c r="K25" s="27">
        <f t="shared" si="2"/>
        <v>11412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</row>
    <row r="26" spans="1:241" s="28" customFormat="1" ht="12">
      <c r="A26" s="24" t="s">
        <v>27</v>
      </c>
      <c r="B26" s="25" t="s">
        <v>6</v>
      </c>
      <c r="C26" s="26">
        <v>232567</v>
      </c>
      <c r="D26" s="27"/>
      <c r="E26" s="27">
        <v>0</v>
      </c>
      <c r="F26" s="27"/>
      <c r="G26" s="26">
        <f>+C26+E26</f>
        <v>232567</v>
      </c>
      <c r="H26" s="26"/>
      <c r="I26" s="27">
        <v>232567</v>
      </c>
      <c r="J26" s="26"/>
      <c r="K26" s="27">
        <f t="shared" si="2"/>
        <v>0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</row>
    <row r="27" spans="1:241" s="28" customFormat="1" ht="12">
      <c r="A27" s="24" t="s">
        <v>28</v>
      </c>
      <c r="B27" s="25" t="s">
        <v>6</v>
      </c>
      <c r="C27" s="26"/>
      <c r="D27" s="27"/>
      <c r="E27" s="26"/>
      <c r="F27" s="27"/>
      <c r="G27" s="26"/>
      <c r="H27" s="26"/>
      <c r="I27" s="26"/>
      <c r="J27" s="26"/>
      <c r="K27" s="27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</row>
    <row r="28" spans="1:241" s="28" customFormat="1" ht="12">
      <c r="A28" s="24" t="s">
        <v>205</v>
      </c>
      <c r="B28" s="25" t="s">
        <v>6</v>
      </c>
      <c r="C28" s="26">
        <v>13727</v>
      </c>
      <c r="D28" s="27"/>
      <c r="E28" s="27">
        <v>0</v>
      </c>
      <c r="F28" s="27"/>
      <c r="G28" s="26">
        <f>+C28+E28</f>
        <v>13727</v>
      </c>
      <c r="H28" s="26"/>
      <c r="I28" s="27">
        <v>13727</v>
      </c>
      <c r="J28" s="26"/>
      <c r="K28" s="27">
        <f t="shared" si="2"/>
        <v>0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</row>
    <row r="29" spans="1:241" s="28" customFormat="1" ht="12">
      <c r="A29" s="24" t="s">
        <v>206</v>
      </c>
      <c r="B29" s="25" t="s">
        <v>6</v>
      </c>
      <c r="C29" s="26">
        <v>12630</v>
      </c>
      <c r="D29" s="27"/>
      <c r="E29" s="27">
        <v>0</v>
      </c>
      <c r="F29" s="27"/>
      <c r="G29" s="26">
        <f>+C29+E29</f>
        <v>12630</v>
      </c>
      <c r="H29" s="26"/>
      <c r="I29" s="27">
        <v>12630</v>
      </c>
      <c r="J29" s="26"/>
      <c r="K29" s="27">
        <f t="shared" si="2"/>
        <v>0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</row>
    <row r="30" spans="1:241" s="28" customFormat="1" ht="12">
      <c r="A30" s="24" t="s">
        <v>207</v>
      </c>
      <c r="B30" s="25" t="s">
        <v>6</v>
      </c>
      <c r="C30" s="26">
        <v>1067795</v>
      </c>
      <c r="D30" s="27"/>
      <c r="E30" s="27">
        <v>0</v>
      </c>
      <c r="F30" s="27"/>
      <c r="G30" s="26">
        <f>+C30+E30</f>
        <v>1067795</v>
      </c>
      <c r="H30" s="26"/>
      <c r="I30" s="27">
        <v>827541</v>
      </c>
      <c r="J30" s="26"/>
      <c r="K30" s="27">
        <f t="shared" si="2"/>
        <v>240254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</row>
    <row r="31" spans="1:241" s="28" customFormat="1" ht="12">
      <c r="A31" s="24" t="s">
        <v>29</v>
      </c>
      <c r="B31" s="25" t="s">
        <v>6</v>
      </c>
      <c r="C31" s="26"/>
      <c r="D31" s="27"/>
      <c r="E31" s="26"/>
      <c r="F31" s="27"/>
      <c r="G31" s="26"/>
      <c r="H31" s="26"/>
      <c r="I31" s="26"/>
      <c r="J31" s="26"/>
      <c r="K31" s="27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</row>
    <row r="32" spans="1:241" s="28" customFormat="1" ht="12">
      <c r="A32" s="24" t="s">
        <v>208</v>
      </c>
      <c r="B32" s="25" t="s">
        <v>6</v>
      </c>
      <c r="C32" s="26">
        <v>1480477</v>
      </c>
      <c r="D32" s="27"/>
      <c r="E32" s="27">
        <v>0</v>
      </c>
      <c r="F32" s="27"/>
      <c r="G32" s="26">
        <f>+C32+E32</f>
        <v>1480477</v>
      </c>
      <c r="H32" s="26"/>
      <c r="I32" s="27">
        <v>1135485</v>
      </c>
      <c r="J32" s="26"/>
      <c r="K32" s="27">
        <f t="shared" si="2"/>
        <v>344992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</row>
    <row r="33" spans="1:241" s="28" customFormat="1" ht="12">
      <c r="A33" s="24" t="s">
        <v>209</v>
      </c>
      <c r="B33" s="25" t="s">
        <v>6</v>
      </c>
      <c r="C33" s="26">
        <v>7536540</v>
      </c>
      <c r="D33" s="32"/>
      <c r="E33" s="27">
        <v>458336</v>
      </c>
      <c r="F33" s="32"/>
      <c r="G33" s="26">
        <f>+C33+E33</f>
        <v>7994876</v>
      </c>
      <c r="H33" s="26"/>
      <c r="I33" s="27">
        <v>2318240</v>
      </c>
      <c r="J33" s="26"/>
      <c r="K33" s="27">
        <f t="shared" si="2"/>
        <v>5676636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</row>
    <row r="34" spans="1:241" s="28" customFormat="1" ht="12">
      <c r="A34" s="24" t="s">
        <v>30</v>
      </c>
      <c r="B34" s="25" t="s">
        <v>6</v>
      </c>
      <c r="C34" s="26">
        <v>13089</v>
      </c>
      <c r="D34" s="27"/>
      <c r="E34" s="27">
        <v>0</v>
      </c>
      <c r="F34" s="27"/>
      <c r="G34" s="26">
        <f>+C34+E34</f>
        <v>13089</v>
      </c>
      <c r="H34" s="26"/>
      <c r="I34" s="27">
        <v>13089</v>
      </c>
      <c r="J34" s="26"/>
      <c r="K34" s="27">
        <f t="shared" si="2"/>
        <v>0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</row>
    <row r="35" spans="1:241" s="28" customFormat="1" ht="12">
      <c r="A35" s="24" t="s">
        <v>31</v>
      </c>
      <c r="B35" s="25" t="s">
        <v>6</v>
      </c>
      <c r="C35" s="26">
        <v>424080</v>
      </c>
      <c r="D35" s="27"/>
      <c r="E35" s="27">
        <v>0</v>
      </c>
      <c r="F35" s="27"/>
      <c r="G35" s="26">
        <f>+C35+E35</f>
        <v>424080</v>
      </c>
      <c r="H35" s="26"/>
      <c r="I35" s="27">
        <v>273602</v>
      </c>
      <c r="J35" s="26"/>
      <c r="K35" s="27">
        <f t="shared" si="2"/>
        <v>150478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</row>
    <row r="36" spans="1:241" s="28" customFormat="1" ht="12">
      <c r="A36" s="24" t="s">
        <v>32</v>
      </c>
      <c r="B36" s="25" t="s">
        <v>6</v>
      </c>
      <c r="C36" s="26">
        <v>2872269</v>
      </c>
      <c r="D36" s="27"/>
      <c r="E36" s="27">
        <v>0</v>
      </c>
      <c r="F36" s="27"/>
      <c r="G36" s="26">
        <f>+C36+E36</f>
        <v>2872269</v>
      </c>
      <c r="H36" s="26"/>
      <c r="I36" s="27">
        <v>1688631</v>
      </c>
      <c r="J36" s="26"/>
      <c r="K36" s="27">
        <f t="shared" si="2"/>
        <v>1183638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</row>
    <row r="37" spans="1:241" s="28" customFormat="1" ht="12">
      <c r="A37" s="24" t="s">
        <v>33</v>
      </c>
      <c r="B37" s="25" t="s">
        <v>6</v>
      </c>
      <c r="C37" s="26"/>
      <c r="D37" s="27"/>
      <c r="E37" s="26"/>
      <c r="F37" s="27"/>
      <c r="G37" s="26"/>
      <c r="H37" s="26"/>
      <c r="I37" s="26"/>
      <c r="J37" s="26"/>
      <c r="K37" s="27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</row>
    <row r="38" spans="1:241" s="28" customFormat="1" ht="12">
      <c r="A38" s="24" t="s">
        <v>208</v>
      </c>
      <c r="B38" s="25" t="s">
        <v>6</v>
      </c>
      <c r="C38" s="26">
        <v>1707366</v>
      </c>
      <c r="D38" s="27"/>
      <c r="E38" s="27">
        <v>0</v>
      </c>
      <c r="F38" s="27"/>
      <c r="G38" s="26">
        <f aca="true" t="shared" si="3" ref="G38:G69">+C38+E38</f>
        <v>1707366</v>
      </c>
      <c r="H38" s="26"/>
      <c r="I38" s="27">
        <v>117137</v>
      </c>
      <c r="J38" s="26"/>
      <c r="K38" s="27">
        <f t="shared" si="2"/>
        <v>1590229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</row>
    <row r="39" spans="1:241" s="28" customFormat="1" ht="12">
      <c r="A39" s="24" t="s">
        <v>209</v>
      </c>
      <c r="B39" s="25" t="s">
        <v>6</v>
      </c>
      <c r="C39" s="26">
        <v>1285714</v>
      </c>
      <c r="D39" s="32"/>
      <c r="E39" s="27">
        <v>0</v>
      </c>
      <c r="F39" s="32"/>
      <c r="G39" s="26">
        <f t="shared" si="3"/>
        <v>1285714</v>
      </c>
      <c r="H39" s="26"/>
      <c r="I39" s="27">
        <v>600409</v>
      </c>
      <c r="J39" s="26"/>
      <c r="K39" s="27">
        <f t="shared" si="2"/>
        <v>685305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</row>
    <row r="40" spans="1:241" s="28" customFormat="1" ht="12">
      <c r="A40" s="24" t="s">
        <v>34</v>
      </c>
      <c r="B40" s="25" t="s">
        <v>6</v>
      </c>
      <c r="C40" s="26">
        <v>343322</v>
      </c>
      <c r="D40" s="27"/>
      <c r="E40" s="27">
        <v>0</v>
      </c>
      <c r="F40" s="27"/>
      <c r="G40" s="26">
        <f t="shared" si="3"/>
        <v>343322</v>
      </c>
      <c r="H40" s="26"/>
      <c r="I40" s="27">
        <v>77247</v>
      </c>
      <c r="J40" s="26"/>
      <c r="K40" s="27">
        <f t="shared" si="2"/>
        <v>266075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</row>
    <row r="41" spans="1:241" s="28" customFormat="1" ht="12">
      <c r="A41" s="24" t="s">
        <v>35</v>
      </c>
      <c r="B41" s="25" t="s">
        <v>6</v>
      </c>
      <c r="C41" s="26">
        <v>51096</v>
      </c>
      <c r="D41" s="27"/>
      <c r="E41" s="27">
        <v>0</v>
      </c>
      <c r="F41" s="27"/>
      <c r="G41" s="26">
        <f t="shared" si="3"/>
        <v>51096</v>
      </c>
      <c r="H41" s="26"/>
      <c r="I41" s="27">
        <v>30742</v>
      </c>
      <c r="J41" s="26"/>
      <c r="K41" s="27">
        <f t="shared" si="2"/>
        <v>20354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</row>
    <row r="42" spans="1:241" s="28" customFormat="1" ht="12">
      <c r="A42" s="24" t="s">
        <v>36</v>
      </c>
      <c r="B42" s="25" t="s">
        <v>6</v>
      </c>
      <c r="C42" s="26">
        <v>54577</v>
      </c>
      <c r="D42" s="27"/>
      <c r="E42" s="27">
        <v>0</v>
      </c>
      <c r="F42" s="27"/>
      <c r="G42" s="26">
        <f t="shared" si="3"/>
        <v>54577</v>
      </c>
      <c r="H42" s="26"/>
      <c r="I42" s="27">
        <v>54577</v>
      </c>
      <c r="J42" s="26"/>
      <c r="K42" s="27">
        <f t="shared" si="2"/>
        <v>0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</row>
    <row r="43" spans="1:241" s="28" customFormat="1" ht="12">
      <c r="A43" s="24" t="s">
        <v>218</v>
      </c>
      <c r="B43" s="25" t="s">
        <v>6</v>
      </c>
      <c r="C43" s="26">
        <v>28215590</v>
      </c>
      <c r="D43" s="32"/>
      <c r="E43" s="27">
        <v>0</v>
      </c>
      <c r="F43" s="32"/>
      <c r="G43" s="26">
        <f t="shared" si="3"/>
        <v>28215590</v>
      </c>
      <c r="H43" s="26"/>
      <c r="I43" s="27">
        <v>10572911</v>
      </c>
      <c r="J43" s="26"/>
      <c r="K43" s="27">
        <f t="shared" si="2"/>
        <v>17642679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</row>
    <row r="44" spans="1:241" s="28" customFormat="1" ht="12">
      <c r="A44" s="24" t="s">
        <v>219</v>
      </c>
      <c r="B44" s="25" t="s">
        <v>6</v>
      </c>
      <c r="C44" s="26">
        <v>15807558</v>
      </c>
      <c r="D44" s="27"/>
      <c r="E44" s="27">
        <v>0</v>
      </c>
      <c r="F44" s="27"/>
      <c r="G44" s="26">
        <f t="shared" si="3"/>
        <v>15807558</v>
      </c>
      <c r="H44" s="26"/>
      <c r="I44" s="27">
        <v>11218496</v>
      </c>
      <c r="J44" s="26"/>
      <c r="K44" s="27">
        <f t="shared" si="2"/>
        <v>4589062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</row>
    <row r="45" spans="1:241" s="28" customFormat="1" ht="12">
      <c r="A45" s="24" t="s">
        <v>37</v>
      </c>
      <c r="B45" s="25" t="s">
        <v>6</v>
      </c>
      <c r="C45" s="26">
        <v>6457774</v>
      </c>
      <c r="D45" s="27"/>
      <c r="E45" s="27">
        <v>0</v>
      </c>
      <c r="F45" s="27"/>
      <c r="G45" s="26">
        <f t="shared" si="3"/>
        <v>6457774</v>
      </c>
      <c r="H45" s="26"/>
      <c r="I45" s="27">
        <v>4036109</v>
      </c>
      <c r="J45" s="26"/>
      <c r="K45" s="27">
        <f t="shared" si="2"/>
        <v>2421665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</row>
    <row r="46" spans="1:241" s="28" customFormat="1" ht="12">
      <c r="A46" s="24" t="s">
        <v>39</v>
      </c>
      <c r="B46" s="25" t="s">
        <v>6</v>
      </c>
      <c r="C46" s="26">
        <v>1368849</v>
      </c>
      <c r="D46" s="27"/>
      <c r="E46" s="27">
        <v>0</v>
      </c>
      <c r="F46" s="27"/>
      <c r="G46" s="26">
        <f t="shared" si="3"/>
        <v>1368849</v>
      </c>
      <c r="H46" s="26"/>
      <c r="I46" s="27">
        <v>1245166</v>
      </c>
      <c r="J46" s="26"/>
      <c r="K46" s="27">
        <f t="shared" si="2"/>
        <v>123683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</row>
    <row r="47" spans="1:241" s="28" customFormat="1" ht="12">
      <c r="A47" s="24" t="s">
        <v>152</v>
      </c>
      <c r="B47" s="25" t="s">
        <v>6</v>
      </c>
      <c r="C47" s="27">
        <v>3138779</v>
      </c>
      <c r="D47" s="32"/>
      <c r="E47" s="27">
        <v>0</v>
      </c>
      <c r="F47" s="32"/>
      <c r="G47" s="26">
        <f>+C47+E47</f>
        <v>3138779</v>
      </c>
      <c r="H47" s="26"/>
      <c r="I47" s="27">
        <v>236147</v>
      </c>
      <c r="J47" s="26"/>
      <c r="K47" s="27">
        <f>G47-I47</f>
        <v>2902632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</row>
    <row r="48" spans="1:241" s="28" customFormat="1" ht="12">
      <c r="A48" s="24" t="s">
        <v>40</v>
      </c>
      <c r="B48" s="25" t="s">
        <v>6</v>
      </c>
      <c r="C48" s="26">
        <v>10857701</v>
      </c>
      <c r="D48" s="27"/>
      <c r="E48" s="27">
        <v>30975</v>
      </c>
      <c r="F48" s="27"/>
      <c r="G48" s="26">
        <f t="shared" si="3"/>
        <v>10888676</v>
      </c>
      <c r="H48" s="26"/>
      <c r="I48" s="27">
        <v>7271956</v>
      </c>
      <c r="J48" s="26"/>
      <c r="K48" s="27">
        <f t="shared" si="2"/>
        <v>3616720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</row>
    <row r="49" spans="1:241" s="28" customFormat="1" ht="12">
      <c r="A49" s="24" t="s">
        <v>41</v>
      </c>
      <c r="B49" s="25" t="s">
        <v>6</v>
      </c>
      <c r="C49" s="26">
        <v>32691</v>
      </c>
      <c r="D49" s="27"/>
      <c r="E49" s="27">
        <v>0</v>
      </c>
      <c r="F49" s="27"/>
      <c r="G49" s="26">
        <f t="shared" si="3"/>
        <v>32691</v>
      </c>
      <c r="H49" s="26"/>
      <c r="I49" s="27">
        <v>32691</v>
      </c>
      <c r="J49" s="26"/>
      <c r="K49" s="27">
        <f t="shared" si="2"/>
        <v>0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</row>
    <row r="50" spans="1:241" s="28" customFormat="1" ht="12">
      <c r="A50" s="24" t="s">
        <v>42</v>
      </c>
      <c r="B50" s="25" t="s">
        <v>6</v>
      </c>
      <c r="C50" s="26">
        <v>251847</v>
      </c>
      <c r="D50" s="27"/>
      <c r="E50" s="27">
        <v>0</v>
      </c>
      <c r="F50" s="27"/>
      <c r="G50" s="26">
        <f t="shared" si="3"/>
        <v>251847</v>
      </c>
      <c r="H50" s="26"/>
      <c r="I50" s="27">
        <v>251847</v>
      </c>
      <c r="J50" s="26"/>
      <c r="K50" s="27">
        <f t="shared" si="2"/>
        <v>0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</row>
    <row r="51" spans="1:241" s="28" customFormat="1" ht="12">
      <c r="A51" s="24" t="s">
        <v>38</v>
      </c>
      <c r="B51" s="25" t="s">
        <v>6</v>
      </c>
      <c r="C51" s="26">
        <v>8695924</v>
      </c>
      <c r="D51" s="27"/>
      <c r="E51" s="27">
        <v>0</v>
      </c>
      <c r="F51" s="27"/>
      <c r="G51" s="26">
        <f>+C51+E51</f>
        <v>8695924</v>
      </c>
      <c r="H51" s="26"/>
      <c r="I51" s="27">
        <v>6358569</v>
      </c>
      <c r="J51" s="26"/>
      <c r="K51" s="27">
        <f>G51-I51</f>
        <v>2337355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</row>
    <row r="52" spans="1:241" s="28" customFormat="1" ht="12">
      <c r="A52" s="24" t="s">
        <v>43</v>
      </c>
      <c r="B52" s="25" t="s">
        <v>6</v>
      </c>
      <c r="C52" s="26">
        <v>7812590</v>
      </c>
      <c r="D52" s="27"/>
      <c r="E52" s="27">
        <v>0</v>
      </c>
      <c r="F52" s="27"/>
      <c r="G52" s="26">
        <f t="shared" si="3"/>
        <v>7812590</v>
      </c>
      <c r="H52" s="26"/>
      <c r="I52" s="27">
        <v>2262714</v>
      </c>
      <c r="J52" s="26"/>
      <c r="K52" s="27">
        <f t="shared" si="2"/>
        <v>5549876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</row>
    <row r="53" spans="1:241" s="28" customFormat="1" ht="12">
      <c r="A53" s="24" t="s">
        <v>44</v>
      </c>
      <c r="B53" s="25" t="s">
        <v>6</v>
      </c>
      <c r="C53" s="26">
        <v>124666</v>
      </c>
      <c r="D53" s="27"/>
      <c r="E53" s="27">
        <v>0</v>
      </c>
      <c r="F53" s="27"/>
      <c r="G53" s="26">
        <f t="shared" si="3"/>
        <v>124666</v>
      </c>
      <c r="H53" s="26"/>
      <c r="I53" s="27">
        <v>90383</v>
      </c>
      <c r="J53" s="26"/>
      <c r="K53" s="27">
        <f t="shared" si="2"/>
        <v>34283</v>
      </c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</row>
    <row r="54" spans="1:241" s="28" customFormat="1" ht="12">
      <c r="A54" s="24" t="s">
        <v>45</v>
      </c>
      <c r="B54" s="25" t="s">
        <v>6</v>
      </c>
      <c r="C54" s="26">
        <v>77596</v>
      </c>
      <c r="D54" s="27"/>
      <c r="E54" s="27">
        <v>0</v>
      </c>
      <c r="F54" s="27"/>
      <c r="G54" s="26">
        <f t="shared" si="3"/>
        <v>77596</v>
      </c>
      <c r="H54" s="26"/>
      <c r="I54" s="27">
        <v>75937</v>
      </c>
      <c r="J54" s="26"/>
      <c r="K54" s="27">
        <f t="shared" si="2"/>
        <v>1659</v>
      </c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</row>
    <row r="55" spans="1:241" s="28" customFormat="1" ht="12">
      <c r="A55" s="24" t="s">
        <v>46</v>
      </c>
      <c r="B55" s="25" t="s">
        <v>6</v>
      </c>
      <c r="C55" s="26">
        <v>295503</v>
      </c>
      <c r="D55" s="27"/>
      <c r="E55" s="27">
        <v>0</v>
      </c>
      <c r="F55" s="27"/>
      <c r="G55" s="26">
        <f t="shared" si="3"/>
        <v>295503</v>
      </c>
      <c r="H55" s="26"/>
      <c r="I55" s="27">
        <v>289638</v>
      </c>
      <c r="J55" s="26"/>
      <c r="K55" s="27">
        <f t="shared" si="2"/>
        <v>5865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</row>
    <row r="56" spans="1:241" s="28" customFormat="1" ht="12">
      <c r="A56" s="24" t="s">
        <v>47</v>
      </c>
      <c r="B56" s="25" t="s">
        <v>6</v>
      </c>
      <c r="C56" s="26">
        <v>36123</v>
      </c>
      <c r="D56" s="27"/>
      <c r="E56" s="27">
        <v>0</v>
      </c>
      <c r="F56" s="27"/>
      <c r="G56" s="26">
        <f t="shared" si="3"/>
        <v>36123</v>
      </c>
      <c r="H56" s="26"/>
      <c r="I56" s="27">
        <v>36123</v>
      </c>
      <c r="J56" s="26"/>
      <c r="K56" s="27">
        <f t="shared" si="2"/>
        <v>0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</row>
    <row r="57" spans="1:241" s="28" customFormat="1" ht="12">
      <c r="A57" s="24" t="s">
        <v>48</v>
      </c>
      <c r="B57" s="25" t="s">
        <v>6</v>
      </c>
      <c r="C57" s="26">
        <v>1059476</v>
      </c>
      <c r="D57" s="27"/>
      <c r="E57" s="27">
        <v>0</v>
      </c>
      <c r="F57" s="27"/>
      <c r="G57" s="26">
        <f t="shared" si="3"/>
        <v>1059476</v>
      </c>
      <c r="H57" s="26"/>
      <c r="I57" s="27">
        <v>487047</v>
      </c>
      <c r="J57" s="26"/>
      <c r="K57" s="27">
        <f t="shared" si="2"/>
        <v>572429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</row>
    <row r="58" spans="1:241" s="28" customFormat="1" ht="12">
      <c r="A58" s="24" t="s">
        <v>49</v>
      </c>
      <c r="B58" s="25" t="s">
        <v>6</v>
      </c>
      <c r="C58" s="26">
        <v>782044</v>
      </c>
      <c r="D58" s="27"/>
      <c r="E58" s="27">
        <v>0</v>
      </c>
      <c r="F58" s="27"/>
      <c r="G58" s="26">
        <f t="shared" si="3"/>
        <v>782044</v>
      </c>
      <c r="H58" s="26"/>
      <c r="I58" s="27">
        <v>654809</v>
      </c>
      <c r="J58" s="26"/>
      <c r="K58" s="27">
        <f t="shared" si="2"/>
        <v>127235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</row>
    <row r="59" spans="1:241" s="28" customFormat="1" ht="12">
      <c r="A59" s="24" t="s">
        <v>50</v>
      </c>
      <c r="B59" s="25" t="s">
        <v>6</v>
      </c>
      <c r="C59" s="26">
        <v>367104</v>
      </c>
      <c r="D59" s="27"/>
      <c r="E59" s="27">
        <v>0</v>
      </c>
      <c r="F59" s="27"/>
      <c r="G59" s="26">
        <f t="shared" si="3"/>
        <v>367104</v>
      </c>
      <c r="H59" s="26"/>
      <c r="I59" s="27">
        <v>355923</v>
      </c>
      <c r="J59" s="26"/>
      <c r="K59" s="27">
        <f t="shared" si="2"/>
        <v>11181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</row>
    <row r="60" spans="1:241" s="28" customFormat="1" ht="12">
      <c r="A60" s="24" t="s">
        <v>220</v>
      </c>
      <c r="B60" s="25" t="s">
        <v>6</v>
      </c>
      <c r="C60" s="26">
        <v>117007</v>
      </c>
      <c r="D60" s="27"/>
      <c r="E60" s="27">
        <v>0</v>
      </c>
      <c r="F60" s="27"/>
      <c r="G60" s="26">
        <f t="shared" si="3"/>
        <v>117007</v>
      </c>
      <c r="H60" s="26"/>
      <c r="I60" s="27">
        <v>61429</v>
      </c>
      <c r="J60" s="26"/>
      <c r="K60" s="27">
        <f t="shared" si="2"/>
        <v>55578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</row>
    <row r="61" spans="1:241" s="28" customFormat="1" ht="12">
      <c r="A61" s="24" t="s">
        <v>51</v>
      </c>
      <c r="B61" s="25" t="s">
        <v>6</v>
      </c>
      <c r="C61" s="26">
        <v>451810</v>
      </c>
      <c r="D61" s="27"/>
      <c r="E61" s="27">
        <v>62468</v>
      </c>
      <c r="F61" s="27"/>
      <c r="G61" s="26">
        <f t="shared" si="3"/>
        <v>514278</v>
      </c>
      <c r="H61" s="26"/>
      <c r="I61" s="27">
        <v>76582</v>
      </c>
      <c r="J61" s="26"/>
      <c r="K61" s="27">
        <f t="shared" si="2"/>
        <v>437696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</row>
    <row r="62" spans="1:241" s="28" customFormat="1" ht="12">
      <c r="A62" s="24" t="s">
        <v>52</v>
      </c>
      <c r="B62" s="25" t="s">
        <v>6</v>
      </c>
      <c r="C62" s="26">
        <v>926953</v>
      </c>
      <c r="D62" s="27"/>
      <c r="E62" s="27">
        <v>0</v>
      </c>
      <c r="F62" s="27"/>
      <c r="G62" s="26">
        <f t="shared" si="3"/>
        <v>926953</v>
      </c>
      <c r="H62" s="26"/>
      <c r="I62" s="27">
        <v>618180</v>
      </c>
      <c r="J62" s="26"/>
      <c r="K62" s="27">
        <f t="shared" si="2"/>
        <v>308773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</row>
    <row r="63" spans="1:241" s="28" customFormat="1" ht="12">
      <c r="A63" s="24" t="s">
        <v>226</v>
      </c>
      <c r="B63" s="25" t="s">
        <v>6</v>
      </c>
      <c r="C63" s="26">
        <v>2407445</v>
      </c>
      <c r="D63" s="27"/>
      <c r="E63" s="27">
        <v>0</v>
      </c>
      <c r="F63" s="27"/>
      <c r="G63" s="26">
        <f>+C63+E63</f>
        <v>2407445</v>
      </c>
      <c r="H63" s="26"/>
      <c r="I63" s="27">
        <v>1622857</v>
      </c>
      <c r="J63" s="26"/>
      <c r="K63" s="27">
        <f>G63-I63</f>
        <v>784588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</row>
    <row r="64" spans="1:241" s="28" customFormat="1" ht="12">
      <c r="A64" s="24" t="s">
        <v>53</v>
      </c>
      <c r="B64" s="25" t="s">
        <v>6</v>
      </c>
      <c r="C64" s="26">
        <v>1706215</v>
      </c>
      <c r="D64" s="32"/>
      <c r="E64" s="27">
        <v>0</v>
      </c>
      <c r="F64" s="32"/>
      <c r="G64" s="26">
        <f t="shared" si="3"/>
        <v>1706215</v>
      </c>
      <c r="H64" s="26"/>
      <c r="I64" s="27">
        <v>1358167</v>
      </c>
      <c r="J64" s="26"/>
      <c r="K64" s="27">
        <f t="shared" si="2"/>
        <v>348048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</row>
    <row r="65" spans="1:241" s="28" customFormat="1" ht="12">
      <c r="A65" s="24" t="s">
        <v>228</v>
      </c>
      <c r="B65" s="25"/>
      <c r="C65" s="26">
        <v>1767592</v>
      </c>
      <c r="D65" s="32"/>
      <c r="E65" s="27">
        <v>0</v>
      </c>
      <c r="F65" s="32"/>
      <c r="G65" s="26">
        <f t="shared" si="3"/>
        <v>1767592</v>
      </c>
      <c r="H65" s="26"/>
      <c r="I65" s="27">
        <v>1330984</v>
      </c>
      <c r="J65" s="26"/>
      <c r="K65" s="27">
        <f t="shared" si="2"/>
        <v>436608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</row>
    <row r="66" spans="1:241" s="28" customFormat="1" ht="12">
      <c r="A66" s="24" t="s">
        <v>54</v>
      </c>
      <c r="B66" s="25" t="s">
        <v>6</v>
      </c>
      <c r="C66" s="26">
        <v>1186433</v>
      </c>
      <c r="D66" s="32"/>
      <c r="E66" s="27">
        <v>0</v>
      </c>
      <c r="F66" s="31"/>
      <c r="G66" s="26">
        <f t="shared" si="3"/>
        <v>1186433</v>
      </c>
      <c r="H66" s="26"/>
      <c r="I66" s="27">
        <v>626151</v>
      </c>
      <c r="J66" s="26"/>
      <c r="K66" s="27">
        <f t="shared" si="2"/>
        <v>560282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</row>
    <row r="67" spans="1:241" s="28" customFormat="1" ht="12">
      <c r="A67" s="24" t="s">
        <v>55</v>
      </c>
      <c r="B67" s="25" t="s">
        <v>6</v>
      </c>
      <c r="C67" s="26">
        <v>15911</v>
      </c>
      <c r="D67" s="27"/>
      <c r="E67" s="27">
        <v>0</v>
      </c>
      <c r="F67" s="27"/>
      <c r="G67" s="26">
        <f t="shared" si="3"/>
        <v>15911</v>
      </c>
      <c r="H67" s="26"/>
      <c r="I67" s="27">
        <v>15911</v>
      </c>
      <c r="J67" s="26"/>
      <c r="K67" s="27">
        <f t="shared" si="2"/>
        <v>0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</row>
    <row r="68" spans="1:241" s="28" customFormat="1" ht="12">
      <c r="A68" s="24" t="s">
        <v>56</v>
      </c>
      <c r="B68" s="25" t="s">
        <v>6</v>
      </c>
      <c r="C68" s="26">
        <v>756602</v>
      </c>
      <c r="D68" s="27"/>
      <c r="E68" s="27">
        <v>0</v>
      </c>
      <c r="F68" s="27"/>
      <c r="G68" s="26">
        <f t="shared" si="3"/>
        <v>756602</v>
      </c>
      <c r="H68" s="26"/>
      <c r="I68" s="27">
        <v>521722</v>
      </c>
      <c r="J68" s="26"/>
      <c r="K68" s="27">
        <f t="shared" si="2"/>
        <v>234880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</row>
    <row r="69" spans="1:241" s="28" customFormat="1" ht="12">
      <c r="A69" s="24" t="s">
        <v>57</v>
      </c>
      <c r="B69" s="25" t="s">
        <v>6</v>
      </c>
      <c r="C69" s="26">
        <v>33329</v>
      </c>
      <c r="D69" s="27"/>
      <c r="E69" s="27">
        <v>0</v>
      </c>
      <c r="F69" s="27"/>
      <c r="G69" s="26">
        <f t="shared" si="3"/>
        <v>33329</v>
      </c>
      <c r="H69" s="26"/>
      <c r="I69" s="27">
        <v>33329</v>
      </c>
      <c r="J69" s="26"/>
      <c r="K69" s="27">
        <f t="shared" si="2"/>
        <v>0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</row>
    <row r="70" spans="1:241" s="28" customFormat="1" ht="12">
      <c r="A70" s="24" t="s">
        <v>58</v>
      </c>
      <c r="B70" s="25" t="s">
        <v>6</v>
      </c>
      <c r="C70" s="26"/>
      <c r="D70" s="27"/>
      <c r="E70" s="26"/>
      <c r="F70" s="27"/>
      <c r="G70" s="26"/>
      <c r="H70" s="26"/>
      <c r="I70" s="26"/>
      <c r="J70" s="26"/>
      <c r="K70" s="27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</row>
    <row r="71" spans="1:241" s="28" customFormat="1" ht="12">
      <c r="A71" s="24" t="s">
        <v>210</v>
      </c>
      <c r="B71" s="25" t="s">
        <v>6</v>
      </c>
      <c r="C71" s="26">
        <v>594796</v>
      </c>
      <c r="D71" s="27"/>
      <c r="E71" s="27">
        <v>0</v>
      </c>
      <c r="F71" s="27"/>
      <c r="G71" s="26">
        <f aca="true" t="shared" si="4" ref="G71:G91">+C71+E71</f>
        <v>594796</v>
      </c>
      <c r="H71" s="26"/>
      <c r="I71" s="27">
        <v>267677</v>
      </c>
      <c r="J71" s="26"/>
      <c r="K71" s="27">
        <f t="shared" si="2"/>
        <v>327119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</row>
    <row r="72" spans="1:241" s="28" customFormat="1" ht="12">
      <c r="A72" s="24" t="s">
        <v>209</v>
      </c>
      <c r="B72" s="25" t="s">
        <v>6</v>
      </c>
      <c r="C72" s="26">
        <v>1330028</v>
      </c>
      <c r="D72" s="27"/>
      <c r="E72" s="27">
        <v>0</v>
      </c>
      <c r="F72" s="27"/>
      <c r="G72" s="26">
        <f t="shared" si="4"/>
        <v>1330028</v>
      </c>
      <c r="H72" s="26"/>
      <c r="I72" s="27">
        <v>663466</v>
      </c>
      <c r="J72" s="26"/>
      <c r="K72" s="27">
        <f t="shared" si="2"/>
        <v>666562</v>
      </c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</row>
    <row r="73" spans="1:241" s="28" customFormat="1" ht="12">
      <c r="A73" s="24" t="s">
        <v>59</v>
      </c>
      <c r="B73" s="25" t="s">
        <v>6</v>
      </c>
      <c r="C73" s="26">
        <v>4402006</v>
      </c>
      <c r="D73" s="27"/>
      <c r="E73" s="27">
        <v>0</v>
      </c>
      <c r="F73" s="27"/>
      <c r="G73" s="26">
        <f t="shared" si="4"/>
        <v>4402006</v>
      </c>
      <c r="H73" s="26"/>
      <c r="I73" s="27">
        <v>3011527</v>
      </c>
      <c r="J73" s="26"/>
      <c r="K73" s="27">
        <f t="shared" si="2"/>
        <v>1390479</v>
      </c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</row>
    <row r="74" spans="1:241" s="28" customFormat="1" ht="12">
      <c r="A74" s="24" t="s">
        <v>60</v>
      </c>
      <c r="B74" s="25" t="s">
        <v>6</v>
      </c>
      <c r="C74" s="26">
        <v>414824</v>
      </c>
      <c r="D74" s="27"/>
      <c r="E74" s="27">
        <v>0</v>
      </c>
      <c r="F74" s="27"/>
      <c r="G74" s="26">
        <f t="shared" si="4"/>
        <v>414824</v>
      </c>
      <c r="H74" s="26"/>
      <c r="I74" s="27">
        <v>376920</v>
      </c>
      <c r="J74" s="26"/>
      <c r="K74" s="27">
        <f t="shared" si="2"/>
        <v>37904</v>
      </c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</row>
    <row r="75" spans="1:241" s="28" customFormat="1" ht="12">
      <c r="A75" s="24" t="s">
        <v>61</v>
      </c>
      <c r="B75" s="25" t="s">
        <v>6</v>
      </c>
      <c r="C75" s="26">
        <v>411241</v>
      </c>
      <c r="D75" s="27"/>
      <c r="E75" s="27">
        <v>0</v>
      </c>
      <c r="F75" s="27"/>
      <c r="G75" s="26">
        <f t="shared" si="4"/>
        <v>411241</v>
      </c>
      <c r="H75" s="26"/>
      <c r="I75" s="27">
        <v>411241</v>
      </c>
      <c r="J75" s="26"/>
      <c r="K75" s="27">
        <f t="shared" si="2"/>
        <v>0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</row>
    <row r="76" spans="1:241" s="28" customFormat="1" ht="12">
      <c r="A76" s="24" t="s">
        <v>62</v>
      </c>
      <c r="B76" s="25" t="s">
        <v>6</v>
      </c>
      <c r="C76" s="26">
        <v>1127932</v>
      </c>
      <c r="D76" s="27"/>
      <c r="E76" s="27">
        <v>0</v>
      </c>
      <c r="F76" s="27"/>
      <c r="G76" s="26">
        <f t="shared" si="4"/>
        <v>1127932</v>
      </c>
      <c r="H76" s="26"/>
      <c r="I76" s="27">
        <v>905460</v>
      </c>
      <c r="J76" s="26"/>
      <c r="K76" s="27">
        <f t="shared" si="2"/>
        <v>222472</v>
      </c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</row>
    <row r="77" spans="1:241" s="28" customFormat="1" ht="12">
      <c r="A77" s="24" t="s">
        <v>63</v>
      </c>
      <c r="B77" s="25" t="s">
        <v>6</v>
      </c>
      <c r="C77" s="26">
        <v>460393</v>
      </c>
      <c r="D77" s="27"/>
      <c r="E77" s="27">
        <v>0</v>
      </c>
      <c r="F77" s="27"/>
      <c r="G77" s="26">
        <f t="shared" si="4"/>
        <v>460393</v>
      </c>
      <c r="H77" s="26"/>
      <c r="I77" s="27">
        <v>409726</v>
      </c>
      <c r="J77" s="26"/>
      <c r="K77" s="27">
        <f t="shared" si="2"/>
        <v>50667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</row>
    <row r="78" spans="1:241" s="28" customFormat="1" ht="12">
      <c r="A78" s="24" t="s">
        <v>64</v>
      </c>
      <c r="B78" s="25" t="s">
        <v>6</v>
      </c>
      <c r="C78" s="26">
        <v>1772849</v>
      </c>
      <c r="D78" s="27"/>
      <c r="E78" s="27">
        <v>0</v>
      </c>
      <c r="F78" s="27"/>
      <c r="G78" s="26">
        <f t="shared" si="4"/>
        <v>1772849</v>
      </c>
      <c r="H78" s="26"/>
      <c r="I78" s="27">
        <v>1440651</v>
      </c>
      <c r="J78" s="26"/>
      <c r="K78" s="27">
        <f t="shared" si="2"/>
        <v>332198</v>
      </c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</row>
    <row r="79" spans="1:241" s="28" customFormat="1" ht="12">
      <c r="A79" s="24" t="s">
        <v>65</v>
      </c>
      <c r="B79" s="25" t="s">
        <v>6</v>
      </c>
      <c r="C79" s="26">
        <v>46588</v>
      </c>
      <c r="D79" s="27"/>
      <c r="E79" s="27">
        <v>0</v>
      </c>
      <c r="F79" s="27"/>
      <c r="G79" s="26">
        <f t="shared" si="4"/>
        <v>46588</v>
      </c>
      <c r="H79" s="26"/>
      <c r="I79" s="27">
        <v>46588</v>
      </c>
      <c r="J79" s="26"/>
      <c r="K79" s="27">
        <f t="shared" si="2"/>
        <v>0</v>
      </c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</row>
    <row r="80" spans="1:241" s="28" customFormat="1" ht="12">
      <c r="A80" s="24" t="s">
        <v>66</v>
      </c>
      <c r="B80" s="25" t="s">
        <v>6</v>
      </c>
      <c r="C80" s="26">
        <v>530847</v>
      </c>
      <c r="D80" s="27"/>
      <c r="E80" s="27">
        <v>0</v>
      </c>
      <c r="F80" s="27"/>
      <c r="G80" s="26">
        <f t="shared" si="4"/>
        <v>530847</v>
      </c>
      <c r="H80" s="26"/>
      <c r="I80" s="27">
        <v>406251</v>
      </c>
      <c r="J80" s="26"/>
      <c r="K80" s="27">
        <f t="shared" si="2"/>
        <v>124596</v>
      </c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</row>
    <row r="81" spans="1:241" s="28" customFormat="1" ht="12">
      <c r="A81" s="24" t="s">
        <v>67</v>
      </c>
      <c r="B81" s="25" t="s">
        <v>6</v>
      </c>
      <c r="C81" s="26">
        <v>10230</v>
      </c>
      <c r="D81" s="27"/>
      <c r="E81" s="27">
        <v>0</v>
      </c>
      <c r="F81" s="27"/>
      <c r="G81" s="26">
        <f t="shared" si="4"/>
        <v>10230</v>
      </c>
      <c r="H81" s="26"/>
      <c r="I81" s="27">
        <v>7673</v>
      </c>
      <c r="J81" s="26"/>
      <c r="K81" s="27">
        <f t="shared" si="2"/>
        <v>2557</v>
      </c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</row>
    <row r="82" spans="1:241" s="28" customFormat="1" ht="12">
      <c r="A82" s="24" t="s">
        <v>68</v>
      </c>
      <c r="B82" s="25" t="s">
        <v>6</v>
      </c>
      <c r="C82" s="26">
        <v>13941462</v>
      </c>
      <c r="D82" s="27"/>
      <c r="E82" s="27">
        <v>0</v>
      </c>
      <c r="F82" s="27"/>
      <c r="G82" s="26">
        <f t="shared" si="4"/>
        <v>13941462</v>
      </c>
      <c r="H82" s="26"/>
      <c r="I82" s="27">
        <v>2074234</v>
      </c>
      <c r="J82" s="26"/>
      <c r="K82" s="27">
        <f t="shared" si="2"/>
        <v>11867228</v>
      </c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</row>
    <row r="83" spans="1:241" s="28" customFormat="1" ht="12">
      <c r="A83" s="24" t="s">
        <v>69</v>
      </c>
      <c r="B83" s="25" t="s">
        <v>6</v>
      </c>
      <c r="C83" s="26">
        <v>3614015</v>
      </c>
      <c r="D83" s="27"/>
      <c r="E83" s="27">
        <v>0</v>
      </c>
      <c r="F83" s="27"/>
      <c r="G83" s="26">
        <f t="shared" si="4"/>
        <v>3614015</v>
      </c>
      <c r="H83" s="26"/>
      <c r="I83" s="27">
        <v>1290561</v>
      </c>
      <c r="J83" s="26"/>
      <c r="K83" s="27">
        <f t="shared" si="2"/>
        <v>2323454</v>
      </c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</row>
    <row r="84" spans="1:241" s="28" customFormat="1" ht="12">
      <c r="A84" s="24" t="s">
        <v>70</v>
      </c>
      <c r="B84" s="25" t="s">
        <v>6</v>
      </c>
      <c r="C84" s="26">
        <v>35158</v>
      </c>
      <c r="D84" s="27"/>
      <c r="E84" s="27">
        <v>0</v>
      </c>
      <c r="F84" s="27"/>
      <c r="G84" s="26">
        <f t="shared" si="4"/>
        <v>35158</v>
      </c>
      <c r="H84" s="26"/>
      <c r="I84" s="27">
        <v>35158</v>
      </c>
      <c r="J84" s="26"/>
      <c r="K84" s="27">
        <f t="shared" si="2"/>
        <v>0</v>
      </c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</row>
    <row r="85" spans="1:241" s="28" customFormat="1" ht="12">
      <c r="A85" s="24" t="s">
        <v>71</v>
      </c>
      <c r="B85" s="25"/>
      <c r="C85" s="26">
        <v>28601</v>
      </c>
      <c r="D85" s="27"/>
      <c r="E85" s="27">
        <v>0</v>
      </c>
      <c r="F85" s="27"/>
      <c r="G85" s="26">
        <f t="shared" si="4"/>
        <v>28601</v>
      </c>
      <c r="H85" s="26"/>
      <c r="I85" s="27">
        <v>21451</v>
      </c>
      <c r="J85" s="26"/>
      <c r="K85" s="27">
        <f t="shared" si="2"/>
        <v>7150</v>
      </c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</row>
    <row r="86" spans="1:241" s="28" customFormat="1" ht="12">
      <c r="A86" s="24" t="s">
        <v>72</v>
      </c>
      <c r="B86" s="25" t="s">
        <v>6</v>
      </c>
      <c r="C86" s="26">
        <v>3782047</v>
      </c>
      <c r="D86" s="27"/>
      <c r="E86" s="27">
        <v>95643</v>
      </c>
      <c r="F86" s="27"/>
      <c r="G86" s="26">
        <f t="shared" si="4"/>
        <v>3877690</v>
      </c>
      <c r="H86" s="26"/>
      <c r="I86" s="27">
        <v>745412</v>
      </c>
      <c r="J86" s="26"/>
      <c r="K86" s="27">
        <f t="shared" si="2"/>
        <v>3132278</v>
      </c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</row>
    <row r="87" spans="1:241" s="28" customFormat="1" ht="12">
      <c r="A87" s="24" t="s">
        <v>73</v>
      </c>
      <c r="B87" s="25" t="s">
        <v>6</v>
      </c>
      <c r="C87" s="26">
        <v>5014556</v>
      </c>
      <c r="D87" s="27"/>
      <c r="E87" s="27">
        <v>0</v>
      </c>
      <c r="F87" s="27"/>
      <c r="G87" s="26">
        <f t="shared" si="4"/>
        <v>5014556</v>
      </c>
      <c r="H87" s="26"/>
      <c r="I87" s="27">
        <v>3178661</v>
      </c>
      <c r="J87" s="26"/>
      <c r="K87" s="27">
        <f t="shared" si="2"/>
        <v>1835895</v>
      </c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</row>
    <row r="88" spans="1:241" s="28" customFormat="1" ht="12">
      <c r="A88" s="24" t="s">
        <v>74</v>
      </c>
      <c r="B88" s="25"/>
      <c r="C88" s="26">
        <v>1275167</v>
      </c>
      <c r="D88" s="27"/>
      <c r="E88" s="27">
        <v>0</v>
      </c>
      <c r="F88" s="27"/>
      <c r="G88" s="26">
        <f t="shared" si="4"/>
        <v>1275167</v>
      </c>
      <c r="H88" s="26"/>
      <c r="I88" s="27">
        <v>159396</v>
      </c>
      <c r="J88" s="26"/>
      <c r="K88" s="27">
        <f t="shared" si="2"/>
        <v>1115771</v>
      </c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</row>
    <row r="89" spans="1:241" s="28" customFormat="1" ht="12">
      <c r="A89" s="24" t="s">
        <v>75</v>
      </c>
      <c r="B89" s="25" t="s">
        <v>6</v>
      </c>
      <c r="C89" s="26">
        <v>1465601</v>
      </c>
      <c r="D89" s="27"/>
      <c r="E89" s="27">
        <v>1133000</v>
      </c>
      <c r="F89" s="27"/>
      <c r="G89" s="26">
        <f t="shared" si="4"/>
        <v>2598601</v>
      </c>
      <c r="H89" s="26"/>
      <c r="I89" s="27">
        <v>927061</v>
      </c>
      <c r="J89" s="26"/>
      <c r="K89" s="27">
        <f>G89-I89</f>
        <v>1671540</v>
      </c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</row>
    <row r="90" spans="1:241" s="28" customFormat="1" ht="12">
      <c r="A90" s="24" t="s">
        <v>76</v>
      </c>
      <c r="B90" s="25" t="s">
        <v>6</v>
      </c>
      <c r="C90" s="26">
        <v>9049885</v>
      </c>
      <c r="D90" s="27" t="s">
        <v>7</v>
      </c>
      <c r="E90" s="27">
        <v>12517</v>
      </c>
      <c r="F90" s="27"/>
      <c r="G90" s="26">
        <f t="shared" si="4"/>
        <v>9062402</v>
      </c>
      <c r="H90" s="26"/>
      <c r="I90" s="27">
        <v>1577173</v>
      </c>
      <c r="J90" s="26"/>
      <c r="K90" s="27">
        <f>G90-I90</f>
        <v>7485229</v>
      </c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</row>
    <row r="91" spans="1:241" s="28" customFormat="1" ht="12">
      <c r="A91" s="24" t="s">
        <v>77</v>
      </c>
      <c r="B91" s="25" t="s">
        <v>6</v>
      </c>
      <c r="C91" s="26">
        <v>917413</v>
      </c>
      <c r="D91" s="27"/>
      <c r="E91" s="27">
        <v>0</v>
      </c>
      <c r="F91" s="27"/>
      <c r="G91" s="26">
        <f t="shared" si="4"/>
        <v>917413</v>
      </c>
      <c r="H91" s="26"/>
      <c r="I91" s="27">
        <v>917413</v>
      </c>
      <c r="J91" s="26"/>
      <c r="K91" s="27">
        <f>G91-I91</f>
        <v>0</v>
      </c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</row>
    <row r="92" spans="1:241" s="28" customFormat="1" ht="12">
      <c r="A92" s="24" t="s">
        <v>78</v>
      </c>
      <c r="B92" s="25" t="s">
        <v>6</v>
      </c>
      <c r="C92" s="26"/>
      <c r="D92" s="27"/>
      <c r="E92" s="26"/>
      <c r="F92" s="27"/>
      <c r="G92" s="26"/>
      <c r="H92" s="26"/>
      <c r="I92" s="26"/>
      <c r="J92" s="26"/>
      <c r="K92" s="27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</row>
    <row r="93" spans="1:241" s="28" customFormat="1" ht="12">
      <c r="A93" s="24" t="s">
        <v>211</v>
      </c>
      <c r="B93" s="25" t="s">
        <v>6</v>
      </c>
      <c r="C93" s="26">
        <v>43725</v>
      </c>
      <c r="D93" s="27"/>
      <c r="E93" s="27">
        <v>0</v>
      </c>
      <c r="F93" s="27"/>
      <c r="G93" s="26">
        <f aca="true" t="shared" si="5" ref="G93:G103">+C93+E93</f>
        <v>43725</v>
      </c>
      <c r="H93" s="26"/>
      <c r="I93" s="27">
        <v>17208</v>
      </c>
      <c r="J93" s="26"/>
      <c r="K93" s="27">
        <f aca="true" t="shared" si="6" ref="K93:K103">G93-I93</f>
        <v>26517</v>
      </c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</row>
    <row r="94" spans="1:241" s="28" customFormat="1" ht="12">
      <c r="A94" s="24" t="s">
        <v>212</v>
      </c>
      <c r="B94" s="25" t="s">
        <v>6</v>
      </c>
      <c r="C94" s="26">
        <v>91837</v>
      </c>
      <c r="D94" s="27"/>
      <c r="E94" s="27">
        <v>0</v>
      </c>
      <c r="F94" s="27"/>
      <c r="G94" s="26">
        <f t="shared" si="5"/>
        <v>91837</v>
      </c>
      <c r="H94" s="26"/>
      <c r="I94" s="27">
        <v>50493</v>
      </c>
      <c r="J94" s="26"/>
      <c r="K94" s="27">
        <f t="shared" si="6"/>
        <v>41344</v>
      </c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</row>
    <row r="95" spans="1:241" s="28" customFormat="1" ht="12">
      <c r="A95" s="24" t="s">
        <v>79</v>
      </c>
      <c r="B95" s="25" t="s">
        <v>6</v>
      </c>
      <c r="C95" s="26">
        <v>12670</v>
      </c>
      <c r="D95" s="27"/>
      <c r="E95" s="27">
        <v>0</v>
      </c>
      <c r="F95" s="27"/>
      <c r="G95" s="26">
        <f t="shared" si="5"/>
        <v>12670</v>
      </c>
      <c r="H95" s="26"/>
      <c r="I95" s="27">
        <v>12584</v>
      </c>
      <c r="J95" s="26"/>
      <c r="K95" s="27">
        <f t="shared" si="6"/>
        <v>86</v>
      </c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</row>
    <row r="96" spans="1:241" s="28" customFormat="1" ht="12">
      <c r="A96" s="24" t="s">
        <v>80</v>
      </c>
      <c r="B96" s="25" t="s">
        <v>6</v>
      </c>
      <c r="C96" s="26">
        <v>9188593</v>
      </c>
      <c r="D96" s="27"/>
      <c r="E96" s="27">
        <v>0</v>
      </c>
      <c r="F96" s="27"/>
      <c r="G96" s="26">
        <f t="shared" si="5"/>
        <v>9188593</v>
      </c>
      <c r="H96" s="26"/>
      <c r="I96" s="27">
        <v>4501904</v>
      </c>
      <c r="J96" s="26"/>
      <c r="K96" s="27">
        <f t="shared" si="6"/>
        <v>4686689</v>
      </c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</row>
    <row r="97" spans="1:241" s="28" customFormat="1" ht="12">
      <c r="A97" s="24" t="s">
        <v>81</v>
      </c>
      <c r="B97" s="25" t="s">
        <v>6</v>
      </c>
      <c r="C97" s="26">
        <v>445429</v>
      </c>
      <c r="D97" s="27"/>
      <c r="E97" s="27">
        <v>0</v>
      </c>
      <c r="F97" s="27"/>
      <c r="G97" s="26">
        <f t="shared" si="5"/>
        <v>445429</v>
      </c>
      <c r="H97" s="26"/>
      <c r="I97" s="27">
        <v>324016</v>
      </c>
      <c r="J97" s="26"/>
      <c r="K97" s="27">
        <f t="shared" si="6"/>
        <v>121413</v>
      </c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</row>
    <row r="98" spans="1:241" s="28" customFormat="1" ht="12">
      <c r="A98" s="24" t="s">
        <v>82</v>
      </c>
      <c r="B98" s="25" t="s">
        <v>6</v>
      </c>
      <c r="C98" s="26">
        <v>49547</v>
      </c>
      <c r="D98" s="27"/>
      <c r="E98" s="27">
        <v>0</v>
      </c>
      <c r="F98" s="27"/>
      <c r="G98" s="26">
        <f t="shared" si="5"/>
        <v>49547</v>
      </c>
      <c r="H98" s="26"/>
      <c r="I98" s="27">
        <v>49547</v>
      </c>
      <c r="J98" s="26"/>
      <c r="K98" s="27">
        <f t="shared" si="6"/>
        <v>0</v>
      </c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</row>
    <row r="99" spans="1:241" s="28" customFormat="1" ht="12">
      <c r="A99" s="24" t="s">
        <v>83</v>
      </c>
      <c r="B99" s="25" t="s">
        <v>6</v>
      </c>
      <c r="C99" s="26">
        <v>316600</v>
      </c>
      <c r="D99" s="27"/>
      <c r="E99" s="27">
        <v>0</v>
      </c>
      <c r="F99" s="27"/>
      <c r="G99" s="26">
        <f t="shared" si="5"/>
        <v>316600</v>
      </c>
      <c r="H99" s="26"/>
      <c r="I99" s="27">
        <v>245238</v>
      </c>
      <c r="J99" s="26"/>
      <c r="K99" s="27">
        <f t="shared" si="6"/>
        <v>71362</v>
      </c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</row>
    <row r="100" spans="1:241" s="28" customFormat="1" ht="12">
      <c r="A100" s="24" t="s">
        <v>84</v>
      </c>
      <c r="B100" s="25" t="s">
        <v>6</v>
      </c>
      <c r="C100" s="26">
        <v>230000</v>
      </c>
      <c r="D100" s="27"/>
      <c r="E100" s="27">
        <v>0</v>
      </c>
      <c r="F100" s="27"/>
      <c r="G100" s="26">
        <f t="shared" si="5"/>
        <v>230000</v>
      </c>
      <c r="H100" s="26"/>
      <c r="I100" s="27">
        <v>103500</v>
      </c>
      <c r="J100" s="26"/>
      <c r="K100" s="27">
        <f t="shared" si="6"/>
        <v>126500</v>
      </c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</row>
    <row r="101" spans="1:241" s="28" customFormat="1" ht="12">
      <c r="A101" s="24" t="s">
        <v>85</v>
      </c>
      <c r="B101" s="25" t="s">
        <v>6</v>
      </c>
      <c r="C101" s="26">
        <v>3848584</v>
      </c>
      <c r="D101" s="27" t="s">
        <v>7</v>
      </c>
      <c r="E101" s="27">
        <v>0</v>
      </c>
      <c r="F101" s="27"/>
      <c r="G101" s="26">
        <f t="shared" si="5"/>
        <v>3848584</v>
      </c>
      <c r="H101" s="26"/>
      <c r="I101" s="27">
        <v>1196753</v>
      </c>
      <c r="J101" s="26"/>
      <c r="K101" s="27">
        <f t="shared" si="6"/>
        <v>2651831</v>
      </c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</row>
    <row r="102" spans="1:241" s="28" customFormat="1" ht="12">
      <c r="A102" s="24" t="s">
        <v>86</v>
      </c>
      <c r="B102" s="25" t="s">
        <v>6</v>
      </c>
      <c r="C102" s="26">
        <v>1402651</v>
      </c>
      <c r="D102" s="27"/>
      <c r="E102" s="27">
        <v>0</v>
      </c>
      <c r="F102" s="27"/>
      <c r="G102" s="26">
        <f t="shared" si="5"/>
        <v>1402651</v>
      </c>
      <c r="H102" s="26"/>
      <c r="I102" s="27">
        <v>1105063</v>
      </c>
      <c r="J102" s="26"/>
      <c r="K102" s="27">
        <f t="shared" si="6"/>
        <v>297588</v>
      </c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</row>
    <row r="103" spans="1:241" s="28" customFormat="1" ht="12">
      <c r="A103" s="24" t="s">
        <v>87</v>
      </c>
      <c r="B103" s="25" t="s">
        <v>6</v>
      </c>
      <c r="C103" s="26">
        <v>17451612</v>
      </c>
      <c r="D103" s="27"/>
      <c r="E103" s="26">
        <v>1051801</v>
      </c>
      <c r="F103" s="27"/>
      <c r="G103" s="26">
        <f t="shared" si="5"/>
        <v>18503413</v>
      </c>
      <c r="H103" s="26"/>
      <c r="I103" s="26">
        <v>4823879</v>
      </c>
      <c r="J103" s="26"/>
      <c r="K103" s="27">
        <f t="shared" si="6"/>
        <v>13679534</v>
      </c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</row>
    <row r="104" spans="1:241" s="28" customFormat="1" ht="12">
      <c r="A104" s="24" t="s">
        <v>88</v>
      </c>
      <c r="B104" s="25" t="s">
        <v>6</v>
      </c>
      <c r="C104" s="26">
        <v>298546</v>
      </c>
      <c r="D104" s="27"/>
      <c r="E104" s="27">
        <v>0</v>
      </c>
      <c r="F104" s="27"/>
      <c r="G104" s="26">
        <f aca="true" t="shared" si="7" ref="G104:G127">+C104+E104</f>
        <v>298546</v>
      </c>
      <c r="H104" s="26"/>
      <c r="I104" s="27">
        <v>298546</v>
      </c>
      <c r="J104" s="26"/>
      <c r="K104" s="27">
        <f aca="true" t="shared" si="8" ref="K104:K127">G104-I104</f>
        <v>0</v>
      </c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</row>
    <row r="105" spans="1:241" s="28" customFormat="1" ht="12">
      <c r="A105" s="24" t="s">
        <v>89</v>
      </c>
      <c r="B105" s="25" t="s">
        <v>6</v>
      </c>
      <c r="C105" s="26">
        <v>8838187</v>
      </c>
      <c r="D105" s="27"/>
      <c r="E105" s="27">
        <v>0</v>
      </c>
      <c r="F105" s="27"/>
      <c r="G105" s="26">
        <f t="shared" si="7"/>
        <v>8838187</v>
      </c>
      <c r="H105" s="26"/>
      <c r="I105" s="27">
        <v>7399607</v>
      </c>
      <c r="J105" s="26"/>
      <c r="K105" s="27">
        <f t="shared" si="8"/>
        <v>1438580</v>
      </c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</row>
    <row r="106" spans="1:241" s="28" customFormat="1" ht="12">
      <c r="A106" s="24" t="s">
        <v>90</v>
      </c>
      <c r="B106" s="25" t="s">
        <v>6</v>
      </c>
      <c r="C106" s="26">
        <v>25036510</v>
      </c>
      <c r="D106" s="27"/>
      <c r="E106" s="27">
        <v>0</v>
      </c>
      <c r="F106" s="27"/>
      <c r="G106" s="26">
        <f t="shared" si="7"/>
        <v>25036510</v>
      </c>
      <c r="H106" s="26"/>
      <c r="I106" s="27">
        <v>3720694</v>
      </c>
      <c r="J106" s="26"/>
      <c r="K106" s="27">
        <f t="shared" si="8"/>
        <v>21315816</v>
      </c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</row>
    <row r="107" spans="1:241" s="28" customFormat="1" ht="12">
      <c r="A107" s="24" t="s">
        <v>91</v>
      </c>
      <c r="B107" s="25" t="s">
        <v>6</v>
      </c>
      <c r="C107" s="26">
        <v>3387191</v>
      </c>
      <c r="D107" s="27"/>
      <c r="E107" s="27">
        <v>0</v>
      </c>
      <c r="F107" s="27"/>
      <c r="G107" s="26">
        <f t="shared" si="7"/>
        <v>3387191</v>
      </c>
      <c r="H107" s="26"/>
      <c r="I107" s="27">
        <v>1545162</v>
      </c>
      <c r="J107" s="26"/>
      <c r="K107" s="27">
        <f t="shared" si="8"/>
        <v>1842029</v>
      </c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</row>
    <row r="108" spans="1:241" s="28" customFormat="1" ht="12">
      <c r="A108" s="24" t="s">
        <v>92</v>
      </c>
      <c r="B108" s="25" t="s">
        <v>6</v>
      </c>
      <c r="C108" s="26">
        <v>2105069</v>
      </c>
      <c r="D108" s="27"/>
      <c r="E108" s="27">
        <v>0</v>
      </c>
      <c r="F108" s="27"/>
      <c r="G108" s="26">
        <f t="shared" si="7"/>
        <v>2105069</v>
      </c>
      <c r="H108" s="26"/>
      <c r="I108" s="27">
        <v>2050746</v>
      </c>
      <c r="J108" s="26"/>
      <c r="K108" s="27">
        <f t="shared" si="8"/>
        <v>54323</v>
      </c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</row>
    <row r="109" spans="1:241" s="28" customFormat="1" ht="12">
      <c r="A109" s="24" t="s">
        <v>93</v>
      </c>
      <c r="B109" s="25" t="s">
        <v>6</v>
      </c>
      <c r="C109" s="26">
        <v>1444190</v>
      </c>
      <c r="D109" s="27"/>
      <c r="E109" s="27">
        <v>0</v>
      </c>
      <c r="F109" s="27"/>
      <c r="G109" s="26">
        <f t="shared" si="7"/>
        <v>1444190</v>
      </c>
      <c r="H109" s="26"/>
      <c r="I109" s="27">
        <v>1243597</v>
      </c>
      <c r="J109" s="26"/>
      <c r="K109" s="27">
        <f t="shared" si="8"/>
        <v>200593</v>
      </c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</row>
    <row r="110" spans="1:241" s="28" customFormat="1" ht="12">
      <c r="A110" s="24" t="s">
        <v>94</v>
      </c>
      <c r="B110" s="25" t="s">
        <v>6</v>
      </c>
      <c r="C110" s="26">
        <v>217645</v>
      </c>
      <c r="D110" s="27"/>
      <c r="E110" s="27">
        <v>0</v>
      </c>
      <c r="F110" s="27"/>
      <c r="G110" s="26">
        <f t="shared" si="7"/>
        <v>217645</v>
      </c>
      <c r="H110" s="26"/>
      <c r="I110" s="27">
        <v>158515</v>
      </c>
      <c r="J110" s="26"/>
      <c r="K110" s="27">
        <f t="shared" si="8"/>
        <v>59130</v>
      </c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</row>
    <row r="111" spans="1:241" s="28" customFormat="1" ht="12">
      <c r="A111" s="24" t="s">
        <v>95</v>
      </c>
      <c r="B111" s="25" t="s">
        <v>6</v>
      </c>
      <c r="C111" s="26">
        <v>4195854</v>
      </c>
      <c r="D111" s="27"/>
      <c r="E111" s="27">
        <v>18073</v>
      </c>
      <c r="F111" s="27"/>
      <c r="G111" s="26">
        <f t="shared" si="7"/>
        <v>4213927</v>
      </c>
      <c r="H111" s="26"/>
      <c r="I111" s="27">
        <v>391822</v>
      </c>
      <c r="J111" s="26"/>
      <c r="K111" s="27">
        <f t="shared" si="8"/>
        <v>3822105</v>
      </c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</row>
    <row r="112" spans="1:241" s="28" customFormat="1" ht="12">
      <c r="A112" s="24" t="s">
        <v>96</v>
      </c>
      <c r="B112" s="25" t="s">
        <v>6</v>
      </c>
      <c r="C112" s="26">
        <v>647620</v>
      </c>
      <c r="D112" s="27"/>
      <c r="E112" s="27">
        <v>0</v>
      </c>
      <c r="F112" s="27"/>
      <c r="G112" s="26">
        <f t="shared" si="7"/>
        <v>647620</v>
      </c>
      <c r="H112" s="26"/>
      <c r="I112" s="27">
        <v>472052</v>
      </c>
      <c r="J112" s="26"/>
      <c r="K112" s="27">
        <f t="shared" si="8"/>
        <v>175568</v>
      </c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</row>
    <row r="113" spans="1:241" s="28" customFormat="1" ht="12">
      <c r="A113" s="24" t="s">
        <v>97</v>
      </c>
      <c r="B113" s="25" t="s">
        <v>6</v>
      </c>
      <c r="C113" s="26">
        <v>98773</v>
      </c>
      <c r="D113" s="27"/>
      <c r="E113" s="27">
        <v>0</v>
      </c>
      <c r="F113" s="27"/>
      <c r="G113" s="26">
        <f t="shared" si="7"/>
        <v>98773</v>
      </c>
      <c r="H113" s="26"/>
      <c r="I113" s="27">
        <v>71610</v>
      </c>
      <c r="J113" s="26"/>
      <c r="K113" s="27">
        <f t="shared" si="8"/>
        <v>27163</v>
      </c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</row>
    <row r="114" spans="1:241" s="28" customFormat="1" ht="12">
      <c r="A114" s="24" t="s">
        <v>98</v>
      </c>
      <c r="B114" s="25" t="s">
        <v>6</v>
      </c>
      <c r="C114" s="26">
        <v>10786246</v>
      </c>
      <c r="D114" s="27"/>
      <c r="E114" s="27">
        <v>0</v>
      </c>
      <c r="F114" s="27"/>
      <c r="G114" s="26">
        <f t="shared" si="7"/>
        <v>10786246</v>
      </c>
      <c r="H114" s="26"/>
      <c r="I114" s="27">
        <v>7453995</v>
      </c>
      <c r="J114" s="26"/>
      <c r="K114" s="27">
        <f t="shared" si="8"/>
        <v>3332251</v>
      </c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</row>
    <row r="115" spans="1:241" s="28" customFormat="1" ht="12">
      <c r="A115" s="24" t="s">
        <v>99</v>
      </c>
      <c r="B115" s="25" t="s">
        <v>6</v>
      </c>
      <c r="C115" s="26">
        <v>677961</v>
      </c>
      <c r="D115" s="27"/>
      <c r="E115" s="27">
        <v>0</v>
      </c>
      <c r="F115" s="27"/>
      <c r="G115" s="26">
        <f t="shared" si="7"/>
        <v>677961</v>
      </c>
      <c r="H115" s="26"/>
      <c r="I115" s="27">
        <v>535207</v>
      </c>
      <c r="J115" s="26"/>
      <c r="K115" s="27">
        <f t="shared" si="8"/>
        <v>142754</v>
      </c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</row>
    <row r="116" spans="1:241" s="28" customFormat="1" ht="12">
      <c r="A116" s="24" t="s">
        <v>227</v>
      </c>
      <c r="B116" s="25" t="s">
        <v>6</v>
      </c>
      <c r="C116" s="26">
        <v>970495</v>
      </c>
      <c r="D116" s="27"/>
      <c r="E116" s="27">
        <v>0</v>
      </c>
      <c r="F116" s="27"/>
      <c r="G116" s="26">
        <f>+C116+E116</f>
        <v>970495</v>
      </c>
      <c r="H116" s="26"/>
      <c r="I116" s="27">
        <v>970495</v>
      </c>
      <c r="J116" s="26"/>
      <c r="K116" s="27">
        <f>G116-I116</f>
        <v>0</v>
      </c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</row>
    <row r="117" spans="1:241" s="28" customFormat="1" ht="12">
      <c r="A117" s="24" t="s">
        <v>100</v>
      </c>
      <c r="B117" s="25" t="s">
        <v>6</v>
      </c>
      <c r="C117" s="26">
        <v>180450</v>
      </c>
      <c r="D117" s="27"/>
      <c r="E117" s="27">
        <v>0</v>
      </c>
      <c r="F117" s="27"/>
      <c r="G117" s="26">
        <f t="shared" si="7"/>
        <v>180450</v>
      </c>
      <c r="H117" s="26"/>
      <c r="I117" s="27">
        <v>112716</v>
      </c>
      <c r="J117" s="26"/>
      <c r="K117" s="27">
        <f t="shared" si="8"/>
        <v>67734</v>
      </c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</row>
    <row r="118" spans="1:241" s="28" customFormat="1" ht="12">
      <c r="A118" s="24" t="s">
        <v>101</v>
      </c>
      <c r="B118" s="25" t="s">
        <v>6</v>
      </c>
      <c r="C118" s="26">
        <v>61500</v>
      </c>
      <c r="D118" s="27"/>
      <c r="E118" s="27">
        <v>0</v>
      </c>
      <c r="F118" s="27"/>
      <c r="G118" s="26">
        <f t="shared" si="7"/>
        <v>61500</v>
      </c>
      <c r="H118" s="26"/>
      <c r="I118" s="27">
        <v>43050</v>
      </c>
      <c r="J118" s="26"/>
      <c r="K118" s="27">
        <f t="shared" si="8"/>
        <v>18450</v>
      </c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</row>
    <row r="119" spans="1:241" s="28" customFormat="1" ht="12">
      <c r="A119" s="24" t="s">
        <v>102</v>
      </c>
      <c r="B119" s="25" t="s">
        <v>6</v>
      </c>
      <c r="C119" s="26">
        <v>150000</v>
      </c>
      <c r="D119" s="27"/>
      <c r="E119" s="27">
        <v>0</v>
      </c>
      <c r="F119" s="27"/>
      <c r="G119" s="26">
        <f t="shared" si="7"/>
        <v>150000</v>
      </c>
      <c r="H119" s="26"/>
      <c r="I119" s="27">
        <v>71215</v>
      </c>
      <c r="J119" s="26"/>
      <c r="K119" s="27">
        <f t="shared" si="8"/>
        <v>78785</v>
      </c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</row>
    <row r="120" spans="1:241" s="28" customFormat="1" ht="12">
      <c r="A120" s="24" t="s">
        <v>103</v>
      </c>
      <c r="B120" s="25" t="s">
        <v>6</v>
      </c>
      <c r="C120" s="26">
        <v>6443899</v>
      </c>
      <c r="D120" s="27"/>
      <c r="E120" s="27">
        <v>5381928</v>
      </c>
      <c r="F120" s="27"/>
      <c r="G120" s="26">
        <f t="shared" si="7"/>
        <v>11825827</v>
      </c>
      <c r="H120" s="26"/>
      <c r="I120" s="27">
        <v>1841075</v>
      </c>
      <c r="J120" s="26"/>
      <c r="K120" s="27">
        <f t="shared" si="8"/>
        <v>9984752</v>
      </c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</row>
    <row r="121" spans="1:241" s="28" customFormat="1" ht="12">
      <c r="A121" s="24" t="s">
        <v>104</v>
      </c>
      <c r="B121" s="25" t="s">
        <v>6</v>
      </c>
      <c r="C121" s="26">
        <v>5237020</v>
      </c>
      <c r="D121" s="27"/>
      <c r="E121" s="27">
        <v>0</v>
      </c>
      <c r="F121" s="27"/>
      <c r="G121" s="26">
        <f t="shared" si="7"/>
        <v>5237020</v>
      </c>
      <c r="H121" s="26"/>
      <c r="I121" s="27">
        <v>2633449</v>
      </c>
      <c r="J121" s="26"/>
      <c r="K121" s="27">
        <f t="shared" si="8"/>
        <v>2603571</v>
      </c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</row>
    <row r="122" spans="1:241" s="28" customFormat="1" ht="12">
      <c r="A122" s="24" t="s">
        <v>106</v>
      </c>
      <c r="B122" s="25" t="s">
        <v>6</v>
      </c>
      <c r="C122" s="26">
        <v>89264</v>
      </c>
      <c r="D122" s="27"/>
      <c r="E122" s="27">
        <v>0</v>
      </c>
      <c r="F122" s="27"/>
      <c r="G122" s="26">
        <f t="shared" si="7"/>
        <v>89264</v>
      </c>
      <c r="H122" s="26"/>
      <c r="I122" s="27">
        <v>72418</v>
      </c>
      <c r="J122" s="26"/>
      <c r="K122" s="27">
        <f t="shared" si="8"/>
        <v>16846</v>
      </c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</row>
    <row r="123" spans="1:241" s="28" customFormat="1" ht="12">
      <c r="A123" s="24" t="s">
        <v>107</v>
      </c>
      <c r="B123" s="25" t="s">
        <v>6</v>
      </c>
      <c r="C123" s="26">
        <v>19537366</v>
      </c>
      <c r="D123" s="27"/>
      <c r="E123" s="27">
        <v>32760</v>
      </c>
      <c r="F123" s="27"/>
      <c r="G123" s="26">
        <f t="shared" si="7"/>
        <v>19570126</v>
      </c>
      <c r="H123" s="26"/>
      <c r="I123" s="27">
        <v>3106523</v>
      </c>
      <c r="J123" s="26"/>
      <c r="K123" s="27">
        <f t="shared" si="8"/>
        <v>16463603</v>
      </c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</row>
    <row r="124" spans="1:241" s="28" customFormat="1" ht="12" customHeight="1">
      <c r="A124" s="24" t="s">
        <v>108</v>
      </c>
      <c r="B124" s="25" t="s">
        <v>6</v>
      </c>
      <c r="C124" s="26">
        <v>837686</v>
      </c>
      <c r="D124" s="27"/>
      <c r="E124" s="27">
        <v>0</v>
      </c>
      <c r="F124" s="27"/>
      <c r="G124" s="26">
        <f t="shared" si="7"/>
        <v>837686</v>
      </c>
      <c r="H124" s="26"/>
      <c r="I124" s="27">
        <v>667679</v>
      </c>
      <c r="J124" s="26"/>
      <c r="K124" s="27">
        <f t="shared" si="8"/>
        <v>170007</v>
      </c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</row>
    <row r="125" spans="1:241" s="28" customFormat="1" ht="12">
      <c r="A125" s="24" t="s">
        <v>109</v>
      </c>
      <c r="B125" s="25" t="s">
        <v>6</v>
      </c>
      <c r="C125" s="26">
        <v>507084</v>
      </c>
      <c r="D125" s="27"/>
      <c r="E125" s="27">
        <v>0</v>
      </c>
      <c r="F125" s="27"/>
      <c r="G125" s="26">
        <f t="shared" si="7"/>
        <v>507084</v>
      </c>
      <c r="H125" s="26"/>
      <c r="I125" s="27">
        <v>466974</v>
      </c>
      <c r="J125" s="26"/>
      <c r="K125" s="27">
        <f t="shared" si="8"/>
        <v>40110</v>
      </c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</row>
    <row r="126" spans="1:241" s="28" customFormat="1" ht="12" customHeight="1">
      <c r="A126" s="24" t="s">
        <v>110</v>
      </c>
      <c r="B126" s="25" t="s">
        <v>6</v>
      </c>
      <c r="C126" s="26">
        <v>2418582</v>
      </c>
      <c r="D126" s="27"/>
      <c r="E126" s="27">
        <v>0</v>
      </c>
      <c r="F126" s="27"/>
      <c r="G126" s="26">
        <f t="shared" si="7"/>
        <v>2418582</v>
      </c>
      <c r="H126" s="26"/>
      <c r="I126" s="27">
        <v>2039503</v>
      </c>
      <c r="J126" s="26"/>
      <c r="K126" s="27">
        <f t="shared" si="8"/>
        <v>379079</v>
      </c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</row>
    <row r="127" spans="1:241" s="28" customFormat="1" ht="12">
      <c r="A127" s="24" t="s">
        <v>111</v>
      </c>
      <c r="B127" s="25" t="s">
        <v>6</v>
      </c>
      <c r="C127" s="26">
        <v>3652415</v>
      </c>
      <c r="D127" s="27"/>
      <c r="E127" s="27">
        <v>0</v>
      </c>
      <c r="F127" s="27"/>
      <c r="G127" s="26">
        <f t="shared" si="7"/>
        <v>3652415</v>
      </c>
      <c r="H127" s="26"/>
      <c r="I127" s="27">
        <v>2363720</v>
      </c>
      <c r="J127" s="26"/>
      <c r="K127" s="27">
        <f t="shared" si="8"/>
        <v>1288695</v>
      </c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</row>
    <row r="128" spans="1:241" s="28" customFormat="1" ht="12" customHeight="1">
      <c r="A128" s="24" t="s">
        <v>112</v>
      </c>
      <c r="B128" s="25" t="s">
        <v>6</v>
      </c>
      <c r="C128" s="26"/>
      <c r="D128" s="27"/>
      <c r="E128" s="26"/>
      <c r="F128" s="27"/>
      <c r="G128" s="26"/>
      <c r="H128" s="26"/>
      <c r="I128" s="26"/>
      <c r="J128" s="26"/>
      <c r="K128" s="27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</row>
    <row r="129" spans="1:241" s="28" customFormat="1" ht="12">
      <c r="A129" s="24" t="s">
        <v>208</v>
      </c>
      <c r="B129" s="25" t="s">
        <v>6</v>
      </c>
      <c r="C129" s="26">
        <v>98167</v>
      </c>
      <c r="D129" s="27"/>
      <c r="E129" s="27">
        <v>0</v>
      </c>
      <c r="F129" s="27"/>
      <c r="G129" s="26">
        <f aca="true" t="shared" si="9" ref="G129:G143">+C129+E129</f>
        <v>98167</v>
      </c>
      <c r="H129" s="26"/>
      <c r="I129" s="27">
        <v>8774</v>
      </c>
      <c r="J129" s="26"/>
      <c r="K129" s="27">
        <f>G129-I129</f>
        <v>89393</v>
      </c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</row>
    <row r="130" spans="1:241" s="28" customFormat="1" ht="12" customHeight="1">
      <c r="A130" s="24" t="s">
        <v>213</v>
      </c>
      <c r="B130" s="25" t="s">
        <v>6</v>
      </c>
      <c r="C130" s="26">
        <v>544243</v>
      </c>
      <c r="D130" s="27"/>
      <c r="E130" s="27">
        <v>0</v>
      </c>
      <c r="F130" s="27"/>
      <c r="G130" s="26">
        <f t="shared" si="9"/>
        <v>544243</v>
      </c>
      <c r="H130" s="26"/>
      <c r="I130" s="27">
        <v>525265</v>
      </c>
      <c r="J130" s="26"/>
      <c r="K130" s="27">
        <f aca="true" t="shared" si="10" ref="K130:K170">G130-I130</f>
        <v>18978</v>
      </c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</row>
    <row r="131" spans="1:241" s="28" customFormat="1" ht="12">
      <c r="A131" s="24" t="s">
        <v>113</v>
      </c>
      <c r="B131" s="25" t="s">
        <v>6</v>
      </c>
      <c r="C131" s="26">
        <v>93500</v>
      </c>
      <c r="D131" s="27"/>
      <c r="E131" s="27">
        <v>0</v>
      </c>
      <c r="F131" s="27"/>
      <c r="G131" s="26">
        <f t="shared" si="9"/>
        <v>93500</v>
      </c>
      <c r="H131" s="26"/>
      <c r="I131" s="27">
        <v>30388</v>
      </c>
      <c r="J131" s="26"/>
      <c r="K131" s="27">
        <f t="shared" si="10"/>
        <v>63112</v>
      </c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</row>
    <row r="132" spans="1:241" s="28" customFormat="1" ht="12" customHeight="1">
      <c r="A132" s="24" t="s">
        <v>114</v>
      </c>
      <c r="B132" s="25" t="s">
        <v>6</v>
      </c>
      <c r="C132" s="26">
        <v>185689</v>
      </c>
      <c r="D132" s="27"/>
      <c r="E132" s="27">
        <v>0</v>
      </c>
      <c r="F132" s="27"/>
      <c r="G132" s="26">
        <f t="shared" si="9"/>
        <v>185689</v>
      </c>
      <c r="H132" s="26"/>
      <c r="I132" s="27">
        <v>92844</v>
      </c>
      <c r="J132" s="26"/>
      <c r="K132" s="27">
        <f t="shared" si="10"/>
        <v>92845</v>
      </c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</row>
    <row r="133" spans="1:241" s="28" customFormat="1" ht="12">
      <c r="A133" s="24" t="s">
        <v>115</v>
      </c>
      <c r="B133" s="25" t="s">
        <v>6</v>
      </c>
      <c r="C133" s="26">
        <v>1977663</v>
      </c>
      <c r="D133" s="27"/>
      <c r="E133" s="27">
        <v>241053</v>
      </c>
      <c r="F133" s="27"/>
      <c r="G133" s="26">
        <f t="shared" si="9"/>
        <v>2218716</v>
      </c>
      <c r="H133" s="26"/>
      <c r="I133" s="27">
        <v>116797</v>
      </c>
      <c r="J133" s="26"/>
      <c r="K133" s="27">
        <f t="shared" si="10"/>
        <v>2101919</v>
      </c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</row>
    <row r="134" spans="1:241" s="28" customFormat="1" ht="12" customHeight="1">
      <c r="A134" s="24" t="s">
        <v>116</v>
      </c>
      <c r="B134" s="25" t="s">
        <v>6</v>
      </c>
      <c r="C134" s="26">
        <v>24741</v>
      </c>
      <c r="D134" s="27"/>
      <c r="E134" s="27">
        <v>0</v>
      </c>
      <c r="F134" s="27"/>
      <c r="G134" s="26">
        <f t="shared" si="9"/>
        <v>24741</v>
      </c>
      <c r="H134" s="26"/>
      <c r="I134" s="27">
        <v>24741</v>
      </c>
      <c r="J134" s="26"/>
      <c r="K134" s="27">
        <f t="shared" si="10"/>
        <v>0</v>
      </c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</row>
    <row r="135" spans="1:241" s="28" customFormat="1" ht="12">
      <c r="A135" s="24" t="s">
        <v>117</v>
      </c>
      <c r="B135" s="25" t="s">
        <v>6</v>
      </c>
      <c r="C135" s="26">
        <v>2374907</v>
      </c>
      <c r="D135" s="27"/>
      <c r="E135" s="27">
        <v>400633</v>
      </c>
      <c r="F135" s="27"/>
      <c r="G135" s="26">
        <f t="shared" si="9"/>
        <v>2775540</v>
      </c>
      <c r="H135" s="26"/>
      <c r="I135" s="27">
        <v>1670302</v>
      </c>
      <c r="J135" s="26"/>
      <c r="K135" s="27">
        <f t="shared" si="10"/>
        <v>1105238</v>
      </c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</row>
    <row r="136" spans="1:241" s="28" customFormat="1" ht="12" customHeight="1">
      <c r="A136" s="24" t="s">
        <v>118</v>
      </c>
      <c r="B136" s="25" t="s">
        <v>6</v>
      </c>
      <c r="C136" s="26">
        <v>23298</v>
      </c>
      <c r="D136" s="27"/>
      <c r="E136" s="27">
        <v>0</v>
      </c>
      <c r="F136" s="27"/>
      <c r="G136" s="26">
        <f t="shared" si="9"/>
        <v>23298</v>
      </c>
      <c r="H136" s="26"/>
      <c r="I136" s="27">
        <v>23298</v>
      </c>
      <c r="J136" s="26"/>
      <c r="K136" s="27">
        <f t="shared" si="10"/>
        <v>0</v>
      </c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</row>
    <row r="137" spans="1:241" s="28" customFormat="1" ht="12">
      <c r="A137" s="24" t="s">
        <v>119</v>
      </c>
      <c r="B137" s="25" t="s">
        <v>6</v>
      </c>
      <c r="C137" s="26">
        <v>6396864</v>
      </c>
      <c r="D137" s="27"/>
      <c r="E137" s="27">
        <v>216196</v>
      </c>
      <c r="F137" s="27"/>
      <c r="G137" s="26">
        <f t="shared" si="9"/>
        <v>6613060</v>
      </c>
      <c r="H137" s="26"/>
      <c r="I137" s="27">
        <v>2689524</v>
      </c>
      <c r="J137" s="26"/>
      <c r="K137" s="27">
        <f t="shared" si="10"/>
        <v>3923536</v>
      </c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</row>
    <row r="138" spans="1:241" s="28" customFormat="1" ht="12" customHeight="1">
      <c r="A138" s="24" t="s">
        <v>120</v>
      </c>
      <c r="B138" s="25" t="s">
        <v>6</v>
      </c>
      <c r="C138" s="26">
        <v>435420</v>
      </c>
      <c r="D138" s="27"/>
      <c r="E138" s="27">
        <v>0</v>
      </c>
      <c r="F138" s="27"/>
      <c r="G138" s="26">
        <f t="shared" si="9"/>
        <v>435420</v>
      </c>
      <c r="H138" s="26"/>
      <c r="I138" s="27">
        <v>426539</v>
      </c>
      <c r="J138" s="26"/>
      <c r="K138" s="27">
        <f t="shared" si="10"/>
        <v>8881</v>
      </c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</row>
    <row r="139" spans="1:241" s="28" customFormat="1" ht="12">
      <c r="A139" s="24" t="s">
        <v>121</v>
      </c>
      <c r="B139" s="25" t="s">
        <v>6</v>
      </c>
      <c r="C139" s="26">
        <v>14980</v>
      </c>
      <c r="D139" s="27"/>
      <c r="E139" s="27">
        <v>0</v>
      </c>
      <c r="F139" s="27"/>
      <c r="G139" s="26">
        <f t="shared" si="9"/>
        <v>14980</v>
      </c>
      <c r="H139" s="26"/>
      <c r="I139" s="27">
        <v>12733</v>
      </c>
      <c r="J139" s="26"/>
      <c r="K139" s="27">
        <f t="shared" si="10"/>
        <v>2247</v>
      </c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</row>
    <row r="140" spans="1:241" s="28" customFormat="1" ht="12" customHeight="1">
      <c r="A140" s="24" t="s">
        <v>122</v>
      </c>
      <c r="B140" s="25" t="s">
        <v>6</v>
      </c>
      <c r="C140" s="26">
        <v>1369356</v>
      </c>
      <c r="D140" s="27"/>
      <c r="E140" s="27">
        <v>0</v>
      </c>
      <c r="F140" s="27"/>
      <c r="G140" s="26">
        <f t="shared" si="9"/>
        <v>1369356</v>
      </c>
      <c r="H140" s="26"/>
      <c r="I140" s="27">
        <v>410806</v>
      </c>
      <c r="J140" s="26"/>
      <c r="K140" s="27">
        <f t="shared" si="10"/>
        <v>958550</v>
      </c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</row>
    <row r="141" spans="1:241" s="28" customFormat="1" ht="12">
      <c r="A141" s="24" t="s">
        <v>123</v>
      </c>
      <c r="B141" s="25" t="s">
        <v>6</v>
      </c>
      <c r="C141" s="26">
        <v>202472</v>
      </c>
      <c r="D141" s="27"/>
      <c r="E141" s="27">
        <v>0</v>
      </c>
      <c r="F141" s="27"/>
      <c r="G141" s="26">
        <f t="shared" si="9"/>
        <v>202472</v>
      </c>
      <c r="H141" s="26"/>
      <c r="I141" s="27">
        <v>75927</v>
      </c>
      <c r="J141" s="26"/>
      <c r="K141" s="27">
        <f t="shared" si="10"/>
        <v>126545</v>
      </c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</row>
    <row r="142" spans="1:241" s="28" customFormat="1" ht="12">
      <c r="A142" s="24" t="s">
        <v>229</v>
      </c>
      <c r="B142" s="25" t="s">
        <v>6</v>
      </c>
      <c r="C142" s="26">
        <v>6996997</v>
      </c>
      <c r="D142" s="27"/>
      <c r="E142" s="27">
        <v>0</v>
      </c>
      <c r="F142" s="27"/>
      <c r="G142" s="26">
        <f>+C142+E142</f>
        <v>6996997</v>
      </c>
      <c r="H142" s="26"/>
      <c r="I142" s="27">
        <v>3844951</v>
      </c>
      <c r="J142" s="26"/>
      <c r="K142" s="27">
        <f>G142-I142</f>
        <v>3152046</v>
      </c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</row>
    <row r="143" spans="1:241" s="28" customFormat="1" ht="12">
      <c r="A143" s="24" t="s">
        <v>124</v>
      </c>
      <c r="B143" s="25" t="s">
        <v>6</v>
      </c>
      <c r="C143" s="26">
        <v>134768</v>
      </c>
      <c r="D143" s="27"/>
      <c r="E143" s="27">
        <v>0</v>
      </c>
      <c r="F143" s="27"/>
      <c r="G143" s="26">
        <f t="shared" si="9"/>
        <v>134768</v>
      </c>
      <c r="H143" s="26"/>
      <c r="I143" s="27">
        <v>101076</v>
      </c>
      <c r="J143" s="26"/>
      <c r="K143" s="27">
        <f t="shared" si="10"/>
        <v>33692</v>
      </c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</row>
    <row r="144" spans="1:241" s="28" customFormat="1" ht="12" customHeight="1">
      <c r="A144" s="24" t="s">
        <v>125</v>
      </c>
      <c r="B144" s="25" t="s">
        <v>6</v>
      </c>
      <c r="C144" s="26"/>
      <c r="D144" s="27"/>
      <c r="E144" s="26"/>
      <c r="F144" s="27"/>
      <c r="G144" s="26"/>
      <c r="H144" s="26"/>
      <c r="I144" s="26"/>
      <c r="J144" s="26"/>
      <c r="K144" s="27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</row>
    <row r="145" spans="1:241" s="28" customFormat="1" ht="12">
      <c r="A145" s="24" t="s">
        <v>214</v>
      </c>
      <c r="B145" s="25" t="s">
        <v>6</v>
      </c>
      <c r="C145" s="26">
        <v>277918</v>
      </c>
      <c r="D145" s="27"/>
      <c r="E145" s="27">
        <v>0</v>
      </c>
      <c r="F145" s="27"/>
      <c r="G145" s="26">
        <f aca="true" t="shared" si="11" ref="G145:G171">+C145+E145</f>
        <v>277918</v>
      </c>
      <c r="H145" s="26"/>
      <c r="I145" s="27">
        <v>200919</v>
      </c>
      <c r="J145" s="26"/>
      <c r="K145" s="27">
        <f t="shared" si="10"/>
        <v>76999</v>
      </c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</row>
    <row r="146" spans="1:241" s="28" customFormat="1" ht="12" customHeight="1">
      <c r="A146" s="24" t="s">
        <v>215</v>
      </c>
      <c r="B146" s="25" t="s">
        <v>6</v>
      </c>
      <c r="C146" s="26">
        <v>54391</v>
      </c>
      <c r="D146" s="27"/>
      <c r="E146" s="27">
        <v>0</v>
      </c>
      <c r="F146" s="27"/>
      <c r="G146" s="26">
        <f t="shared" si="11"/>
        <v>54391</v>
      </c>
      <c r="H146" s="26"/>
      <c r="I146" s="27">
        <v>29823</v>
      </c>
      <c r="J146" s="26"/>
      <c r="K146" s="27">
        <f t="shared" si="10"/>
        <v>24568</v>
      </c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</row>
    <row r="147" spans="1:241" s="28" customFormat="1" ht="12">
      <c r="A147" s="24" t="s">
        <v>216</v>
      </c>
      <c r="B147" s="25" t="s">
        <v>6</v>
      </c>
      <c r="C147" s="26">
        <v>11500</v>
      </c>
      <c r="D147" s="27"/>
      <c r="E147" s="27">
        <v>0</v>
      </c>
      <c r="F147" s="27"/>
      <c r="G147" s="26">
        <f t="shared" si="11"/>
        <v>11500</v>
      </c>
      <c r="H147" s="26"/>
      <c r="I147" s="27">
        <v>11500</v>
      </c>
      <c r="J147" s="26"/>
      <c r="K147" s="27">
        <f t="shared" si="10"/>
        <v>0</v>
      </c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</row>
    <row r="148" spans="1:241" s="28" customFormat="1" ht="12" customHeight="1">
      <c r="A148" s="24" t="s">
        <v>217</v>
      </c>
      <c r="B148" s="25" t="s">
        <v>6</v>
      </c>
      <c r="C148" s="26">
        <v>14000</v>
      </c>
      <c r="D148" s="27"/>
      <c r="E148" s="27">
        <v>0</v>
      </c>
      <c r="F148" s="27"/>
      <c r="G148" s="26">
        <f t="shared" si="11"/>
        <v>14000</v>
      </c>
      <c r="H148" s="26"/>
      <c r="I148" s="27">
        <v>14000</v>
      </c>
      <c r="J148" s="26"/>
      <c r="K148" s="27">
        <f t="shared" si="10"/>
        <v>0</v>
      </c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</row>
    <row r="149" spans="1:241" s="28" customFormat="1" ht="12" customHeight="1">
      <c r="A149" s="24" t="s">
        <v>236</v>
      </c>
      <c r="B149" s="25" t="s">
        <v>6</v>
      </c>
      <c r="C149" s="26">
        <v>5136800</v>
      </c>
      <c r="D149" s="27"/>
      <c r="E149" s="27">
        <v>317180</v>
      </c>
      <c r="F149" s="27"/>
      <c r="G149" s="26">
        <f>+C149+E149</f>
        <v>5453980</v>
      </c>
      <c r="H149" s="26"/>
      <c r="I149" s="27">
        <v>3586405</v>
      </c>
      <c r="J149" s="26"/>
      <c r="K149" s="27">
        <f>G149-I149</f>
        <v>1867575</v>
      </c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</row>
    <row r="150" spans="1:241" s="28" customFormat="1" ht="12">
      <c r="A150" s="24" t="s">
        <v>126</v>
      </c>
      <c r="B150" s="25" t="s">
        <v>6</v>
      </c>
      <c r="C150" s="26">
        <v>228564</v>
      </c>
      <c r="D150" s="27"/>
      <c r="E150" s="27">
        <v>0</v>
      </c>
      <c r="F150" s="27"/>
      <c r="G150" s="26">
        <f t="shared" si="11"/>
        <v>228564</v>
      </c>
      <c r="H150" s="26"/>
      <c r="I150" s="27">
        <v>137138</v>
      </c>
      <c r="J150" s="26"/>
      <c r="K150" s="27">
        <f t="shared" si="10"/>
        <v>91426</v>
      </c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</row>
    <row r="151" spans="1:241" s="28" customFormat="1" ht="12" customHeight="1">
      <c r="A151" s="24" t="s">
        <v>127</v>
      </c>
      <c r="B151" s="25" t="s">
        <v>6</v>
      </c>
      <c r="C151" s="26">
        <v>8492</v>
      </c>
      <c r="D151" s="27"/>
      <c r="E151" s="27">
        <v>0</v>
      </c>
      <c r="F151" s="27"/>
      <c r="G151" s="26">
        <f t="shared" si="11"/>
        <v>8492</v>
      </c>
      <c r="H151" s="26"/>
      <c r="I151" s="27">
        <v>2547</v>
      </c>
      <c r="J151" s="26"/>
      <c r="K151" s="27">
        <f t="shared" si="10"/>
        <v>5945</v>
      </c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</row>
    <row r="152" spans="1:241" s="28" customFormat="1" ht="12" customHeight="1">
      <c r="A152" s="24" t="s">
        <v>235</v>
      </c>
      <c r="B152" s="25" t="s">
        <v>6</v>
      </c>
      <c r="C152" s="26"/>
      <c r="D152" s="27"/>
      <c r="E152" s="26"/>
      <c r="F152" s="27"/>
      <c r="G152" s="26"/>
      <c r="H152" s="26"/>
      <c r="I152" s="26"/>
      <c r="J152" s="26"/>
      <c r="K152" s="27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</row>
    <row r="153" spans="1:241" s="28" customFormat="1" ht="12" customHeight="1">
      <c r="A153" s="24" t="s">
        <v>213</v>
      </c>
      <c r="B153" s="25" t="s">
        <v>6</v>
      </c>
      <c r="C153" s="26">
        <v>29150000</v>
      </c>
      <c r="D153" s="27"/>
      <c r="E153" s="27">
        <v>0</v>
      </c>
      <c r="F153" s="27"/>
      <c r="G153" s="26">
        <f>+C153+E153</f>
        <v>29150000</v>
      </c>
      <c r="H153" s="26"/>
      <c r="I153" s="27">
        <f>750000+2500+10000+25000+6250+2500+137500+225000+80000+87500+11250+7500+75000+37500</f>
        <v>1457500</v>
      </c>
      <c r="J153" s="26"/>
      <c r="K153" s="27">
        <f>G153-I153</f>
        <v>27692500</v>
      </c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</row>
    <row r="154" spans="1:241" s="28" customFormat="1" ht="12">
      <c r="A154" s="24" t="s">
        <v>128</v>
      </c>
      <c r="B154" s="25" t="s">
        <v>6</v>
      </c>
      <c r="C154" s="26">
        <v>548135</v>
      </c>
      <c r="D154" s="27"/>
      <c r="E154" s="27">
        <v>0</v>
      </c>
      <c r="F154" s="27"/>
      <c r="G154" s="26">
        <f t="shared" si="11"/>
        <v>548135</v>
      </c>
      <c r="H154" s="26"/>
      <c r="I154" s="27">
        <v>545556</v>
      </c>
      <c r="J154" s="26"/>
      <c r="K154" s="27">
        <f t="shared" si="10"/>
        <v>2579</v>
      </c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</row>
    <row r="155" spans="1:241" s="28" customFormat="1" ht="12" customHeight="1">
      <c r="A155" s="24" t="s">
        <v>129</v>
      </c>
      <c r="B155" s="25" t="s">
        <v>6</v>
      </c>
      <c r="C155" s="26">
        <v>205798</v>
      </c>
      <c r="D155" s="27"/>
      <c r="E155" s="27">
        <v>0</v>
      </c>
      <c r="F155" s="27"/>
      <c r="G155" s="26">
        <f t="shared" si="11"/>
        <v>205798</v>
      </c>
      <c r="H155" s="26"/>
      <c r="I155" s="27">
        <v>202915</v>
      </c>
      <c r="J155" s="26"/>
      <c r="K155" s="27">
        <f t="shared" si="10"/>
        <v>2883</v>
      </c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</row>
    <row r="156" spans="1:241" s="28" customFormat="1" ht="12">
      <c r="A156" s="24" t="s">
        <v>130</v>
      </c>
      <c r="B156" s="25" t="s">
        <v>6</v>
      </c>
      <c r="C156" s="26">
        <v>16746543</v>
      </c>
      <c r="D156" s="27"/>
      <c r="E156" s="27">
        <v>1394956</v>
      </c>
      <c r="F156" s="27"/>
      <c r="G156" s="26">
        <f t="shared" si="11"/>
        <v>18141499</v>
      </c>
      <c r="H156" s="26"/>
      <c r="I156" s="27">
        <v>4075000</v>
      </c>
      <c r="J156" s="26"/>
      <c r="K156" s="27">
        <f t="shared" si="10"/>
        <v>14066499</v>
      </c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</row>
    <row r="157" spans="1:241" s="28" customFormat="1" ht="12" customHeight="1">
      <c r="A157" s="24" t="s">
        <v>131</v>
      </c>
      <c r="B157" s="25" t="s">
        <v>6</v>
      </c>
      <c r="C157" s="26">
        <v>8659779</v>
      </c>
      <c r="D157" s="27"/>
      <c r="E157" s="27">
        <v>0</v>
      </c>
      <c r="F157" s="27"/>
      <c r="G157" s="26">
        <f t="shared" si="11"/>
        <v>8659779</v>
      </c>
      <c r="H157" s="26"/>
      <c r="I157" s="27">
        <v>4756162</v>
      </c>
      <c r="J157" s="26"/>
      <c r="K157" s="27">
        <f t="shared" si="10"/>
        <v>3903617</v>
      </c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</row>
    <row r="158" spans="1:241" s="28" customFormat="1" ht="12">
      <c r="A158" s="24" t="s">
        <v>132</v>
      </c>
      <c r="B158" s="25" t="s">
        <v>6</v>
      </c>
      <c r="C158" s="26">
        <v>2575402</v>
      </c>
      <c r="D158" s="27"/>
      <c r="E158" s="27">
        <v>0</v>
      </c>
      <c r="F158" s="27"/>
      <c r="G158" s="26">
        <f>+C158+E158</f>
        <v>2575402</v>
      </c>
      <c r="H158" s="26"/>
      <c r="I158" s="27">
        <v>514255</v>
      </c>
      <c r="J158" s="26"/>
      <c r="K158" s="27">
        <f t="shared" si="10"/>
        <v>2061147</v>
      </c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</row>
    <row r="159" spans="1:241" s="28" customFormat="1" ht="12">
      <c r="A159" s="24" t="s">
        <v>230</v>
      </c>
      <c r="B159" s="25" t="s">
        <v>6</v>
      </c>
      <c r="C159" s="26">
        <v>3855280</v>
      </c>
      <c r="D159" s="27"/>
      <c r="E159" s="27">
        <v>0</v>
      </c>
      <c r="F159" s="27"/>
      <c r="G159" s="26">
        <f>+C159+E159</f>
        <v>3855280</v>
      </c>
      <c r="H159" s="26"/>
      <c r="I159" s="27">
        <v>1927470</v>
      </c>
      <c r="J159" s="26"/>
      <c r="K159" s="27">
        <f>G159-I159</f>
        <v>1927810</v>
      </c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</row>
    <row r="160" spans="1:241" s="28" customFormat="1" ht="12">
      <c r="A160" s="24" t="s">
        <v>133</v>
      </c>
      <c r="B160" s="25" t="s">
        <v>6</v>
      </c>
      <c r="C160" s="26">
        <v>19907612</v>
      </c>
      <c r="D160" s="27"/>
      <c r="E160" s="27">
        <v>0</v>
      </c>
      <c r="F160" s="27"/>
      <c r="G160" s="26">
        <f t="shared" si="11"/>
        <v>19907612</v>
      </c>
      <c r="H160" s="26"/>
      <c r="I160" s="27">
        <v>12964202</v>
      </c>
      <c r="J160" s="26"/>
      <c r="K160" s="27">
        <f t="shared" si="10"/>
        <v>6943410</v>
      </c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</row>
    <row r="161" spans="1:241" s="28" customFormat="1" ht="12">
      <c r="A161" s="24" t="s">
        <v>134</v>
      </c>
      <c r="B161" s="25" t="s">
        <v>6</v>
      </c>
      <c r="C161" s="26">
        <v>145002</v>
      </c>
      <c r="D161" s="27"/>
      <c r="E161" s="27">
        <v>0</v>
      </c>
      <c r="F161" s="27"/>
      <c r="G161" s="26">
        <f t="shared" si="11"/>
        <v>145002</v>
      </c>
      <c r="H161" s="26"/>
      <c r="I161" s="27">
        <v>65251</v>
      </c>
      <c r="J161" s="26"/>
      <c r="K161" s="27">
        <f t="shared" si="10"/>
        <v>79751</v>
      </c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</row>
    <row r="162" spans="1:241" s="28" customFormat="1" ht="12">
      <c r="A162" s="24" t="s">
        <v>135</v>
      </c>
      <c r="B162" s="25" t="s">
        <v>6</v>
      </c>
      <c r="C162" s="26">
        <v>36449</v>
      </c>
      <c r="D162" s="27"/>
      <c r="E162" s="27">
        <v>0</v>
      </c>
      <c r="F162" s="27"/>
      <c r="G162" s="26">
        <f t="shared" si="11"/>
        <v>36449</v>
      </c>
      <c r="H162" s="26"/>
      <c r="I162" s="27">
        <v>27337</v>
      </c>
      <c r="J162" s="26"/>
      <c r="K162" s="27">
        <f t="shared" si="10"/>
        <v>9112</v>
      </c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</row>
    <row r="163" spans="1:241" s="28" customFormat="1" ht="12">
      <c r="A163" s="24" t="s">
        <v>136</v>
      </c>
      <c r="B163" s="25" t="s">
        <v>6</v>
      </c>
      <c r="C163" s="26">
        <v>506193</v>
      </c>
      <c r="D163" s="27"/>
      <c r="E163" s="27">
        <v>0</v>
      </c>
      <c r="F163" s="27"/>
      <c r="G163" s="26">
        <f t="shared" si="11"/>
        <v>506193</v>
      </c>
      <c r="H163" s="26"/>
      <c r="I163" s="27">
        <v>439180</v>
      </c>
      <c r="J163" s="26"/>
      <c r="K163" s="27">
        <f t="shared" si="10"/>
        <v>67013</v>
      </c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</row>
    <row r="164" spans="1:241" s="28" customFormat="1" ht="12">
      <c r="A164" s="24" t="s">
        <v>137</v>
      </c>
      <c r="B164" s="25" t="s">
        <v>6</v>
      </c>
      <c r="C164" s="26">
        <v>224048</v>
      </c>
      <c r="D164" s="27"/>
      <c r="E164" s="27">
        <v>0</v>
      </c>
      <c r="F164" s="27"/>
      <c r="G164" s="26">
        <f t="shared" si="11"/>
        <v>224048</v>
      </c>
      <c r="H164" s="26"/>
      <c r="I164" s="27">
        <v>117626</v>
      </c>
      <c r="J164" s="26"/>
      <c r="K164" s="27">
        <f t="shared" si="10"/>
        <v>106422</v>
      </c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</row>
    <row r="165" spans="1:241" s="28" customFormat="1" ht="12">
      <c r="A165" s="24" t="s">
        <v>138</v>
      </c>
      <c r="B165" s="25" t="s">
        <v>6</v>
      </c>
      <c r="C165" s="26">
        <v>202205</v>
      </c>
      <c r="D165" s="27"/>
      <c r="E165" s="27">
        <v>0</v>
      </c>
      <c r="F165" s="27"/>
      <c r="G165" s="26">
        <f t="shared" si="11"/>
        <v>202205</v>
      </c>
      <c r="H165" s="26"/>
      <c r="I165" s="27">
        <v>78397</v>
      </c>
      <c r="J165" s="26"/>
      <c r="K165" s="27">
        <f t="shared" si="10"/>
        <v>123808</v>
      </c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</row>
    <row r="166" spans="1:241" s="28" customFormat="1" ht="12">
      <c r="A166" s="24" t="s">
        <v>139</v>
      </c>
      <c r="B166" s="25" t="s">
        <v>6</v>
      </c>
      <c r="C166" s="26">
        <v>25975317</v>
      </c>
      <c r="D166" s="27"/>
      <c r="E166" s="27">
        <v>70455</v>
      </c>
      <c r="F166" s="27"/>
      <c r="G166" s="26">
        <f t="shared" si="11"/>
        <v>26045772</v>
      </c>
      <c r="H166" s="26"/>
      <c r="I166" s="27">
        <v>2543974</v>
      </c>
      <c r="J166" s="26"/>
      <c r="K166" s="27">
        <f t="shared" si="10"/>
        <v>23501798</v>
      </c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</row>
    <row r="167" spans="1:241" s="28" customFormat="1" ht="12">
      <c r="A167" s="24" t="s">
        <v>231</v>
      </c>
      <c r="B167" s="25" t="s">
        <v>6</v>
      </c>
      <c r="C167" s="26">
        <v>661155</v>
      </c>
      <c r="D167" s="32"/>
      <c r="E167" s="27">
        <v>0</v>
      </c>
      <c r="F167" s="32"/>
      <c r="G167" s="26">
        <f>+C167+E167</f>
        <v>661155</v>
      </c>
      <c r="H167" s="26"/>
      <c r="I167" s="27">
        <v>525461</v>
      </c>
      <c r="J167" s="26"/>
      <c r="K167" s="27">
        <f>G167-I167</f>
        <v>135694</v>
      </c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</row>
    <row r="168" spans="1:241" s="28" customFormat="1" ht="12">
      <c r="A168" s="24" t="s">
        <v>232</v>
      </c>
      <c r="B168" s="25" t="s">
        <v>6</v>
      </c>
      <c r="C168" s="26">
        <v>2632350</v>
      </c>
      <c r="D168" s="27"/>
      <c r="E168" s="27">
        <v>1823943</v>
      </c>
      <c r="F168" s="27"/>
      <c r="G168" s="26">
        <f>+C168+E168</f>
        <v>4456293</v>
      </c>
      <c r="H168" s="26"/>
      <c r="I168" s="27">
        <v>1746375</v>
      </c>
      <c r="J168" s="26"/>
      <c r="K168" s="27">
        <f>G168-I168</f>
        <v>2709918</v>
      </c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</row>
    <row r="169" spans="1:241" s="28" customFormat="1" ht="12">
      <c r="A169" s="24" t="s">
        <v>140</v>
      </c>
      <c r="B169" s="25" t="s">
        <v>6</v>
      </c>
      <c r="C169" s="26">
        <v>1016374</v>
      </c>
      <c r="D169" s="27"/>
      <c r="E169" s="27">
        <v>0</v>
      </c>
      <c r="F169" s="27"/>
      <c r="G169" s="26">
        <f t="shared" si="11"/>
        <v>1016374</v>
      </c>
      <c r="H169" s="26"/>
      <c r="I169" s="27">
        <v>832162</v>
      </c>
      <c r="J169" s="26"/>
      <c r="K169" s="27">
        <f t="shared" si="10"/>
        <v>184212</v>
      </c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</row>
    <row r="170" spans="1:241" s="28" customFormat="1" ht="12">
      <c r="A170" s="24" t="s">
        <v>141</v>
      </c>
      <c r="B170" s="25" t="s">
        <v>6</v>
      </c>
      <c r="C170" s="26">
        <v>145612</v>
      </c>
      <c r="D170" s="27"/>
      <c r="E170" s="27">
        <v>0</v>
      </c>
      <c r="F170" s="27"/>
      <c r="G170" s="26">
        <f t="shared" si="11"/>
        <v>145612</v>
      </c>
      <c r="H170" s="26"/>
      <c r="I170" s="27">
        <v>123770</v>
      </c>
      <c r="J170" s="26"/>
      <c r="K170" s="27">
        <f t="shared" si="10"/>
        <v>21842</v>
      </c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</row>
    <row r="171" spans="1:241" s="28" customFormat="1" ht="12">
      <c r="A171" s="24" t="s">
        <v>142</v>
      </c>
      <c r="B171" s="25" t="s">
        <v>6</v>
      </c>
      <c r="C171" s="38">
        <v>740705</v>
      </c>
      <c r="D171" s="27"/>
      <c r="E171" s="33">
        <v>0</v>
      </c>
      <c r="F171" s="27"/>
      <c r="G171" s="38">
        <f t="shared" si="11"/>
        <v>740705</v>
      </c>
      <c r="H171" s="26"/>
      <c r="I171" s="33">
        <v>416577</v>
      </c>
      <c r="J171" s="26"/>
      <c r="K171" s="33">
        <f>G171-I171</f>
        <v>324128</v>
      </c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</row>
    <row r="172" spans="1:241" s="28" customFormat="1" ht="12">
      <c r="A172" s="24"/>
      <c r="B172" s="25" t="s">
        <v>6</v>
      </c>
      <c r="C172" s="26"/>
      <c r="D172" s="27"/>
      <c r="E172" s="26"/>
      <c r="F172" s="27"/>
      <c r="G172" s="26"/>
      <c r="H172" s="26"/>
      <c r="I172" s="26"/>
      <c r="J172" s="26"/>
      <c r="K172" s="27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</row>
    <row r="173" spans="1:241" s="28" customFormat="1" ht="12">
      <c r="A173" s="24" t="s">
        <v>196</v>
      </c>
      <c r="B173" s="25" t="s">
        <v>6</v>
      </c>
      <c r="C173" s="38">
        <f>SUM(C12:C172)</f>
        <v>471475449</v>
      </c>
      <c r="D173" s="27"/>
      <c r="E173" s="38">
        <f>SUM(E12:E172)</f>
        <v>15451488</v>
      </c>
      <c r="F173" s="27"/>
      <c r="G173" s="38">
        <f>+C173+E173</f>
        <v>486926937</v>
      </c>
      <c r="H173" s="26"/>
      <c r="I173" s="38">
        <f>SUM(I12:I172)</f>
        <v>204003297</v>
      </c>
      <c r="J173" s="26"/>
      <c r="K173" s="33">
        <f>G173-I173</f>
        <v>282923640</v>
      </c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</row>
    <row r="174" spans="1:241" s="28" customFormat="1" ht="12">
      <c r="A174" s="24"/>
      <c r="B174" s="25" t="s">
        <v>6</v>
      </c>
      <c r="C174" s="26"/>
      <c r="D174" s="27"/>
      <c r="E174" s="26"/>
      <c r="F174" s="27"/>
      <c r="G174" s="26"/>
      <c r="H174" s="26"/>
      <c r="I174" s="26"/>
      <c r="J174" s="26"/>
      <c r="K174" s="27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</row>
    <row r="175" spans="1:241" s="28" customFormat="1" ht="12">
      <c r="A175" s="24" t="s">
        <v>202</v>
      </c>
      <c r="B175" s="25" t="s">
        <v>6</v>
      </c>
      <c r="C175" s="26" t="s">
        <v>225</v>
      </c>
      <c r="D175" s="27"/>
      <c r="E175" s="26"/>
      <c r="F175" s="27" t="s">
        <v>6</v>
      </c>
      <c r="G175" s="26" t="s">
        <v>6</v>
      </c>
      <c r="H175" s="26"/>
      <c r="I175" s="26"/>
      <c r="J175" s="26"/>
      <c r="K175" s="27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</row>
    <row r="176" spans="1:241" s="28" customFormat="1" ht="12">
      <c r="A176" s="24" t="s">
        <v>143</v>
      </c>
      <c r="B176" s="25" t="s">
        <v>6</v>
      </c>
      <c r="C176" s="26">
        <v>1168886</v>
      </c>
      <c r="D176" s="27"/>
      <c r="E176" s="27">
        <v>204322</v>
      </c>
      <c r="F176" s="27"/>
      <c r="G176" s="26">
        <f aca="true" t="shared" si="12" ref="G176:G236">+C176+E176</f>
        <v>1373208</v>
      </c>
      <c r="H176" s="26"/>
      <c r="I176" s="27">
        <v>1123741</v>
      </c>
      <c r="J176" s="26"/>
      <c r="K176" s="27">
        <f aca="true" t="shared" si="13" ref="K176:K233">G176-I176</f>
        <v>249467</v>
      </c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</row>
    <row r="177" spans="1:241" s="28" customFormat="1" ht="12">
      <c r="A177" s="24" t="s">
        <v>148</v>
      </c>
      <c r="B177" s="25" t="s">
        <v>6</v>
      </c>
      <c r="C177" s="26">
        <v>2395777</v>
      </c>
      <c r="D177" s="27"/>
      <c r="E177" s="27">
        <v>0</v>
      </c>
      <c r="F177" s="27"/>
      <c r="G177" s="26">
        <f>+C177+E177</f>
        <v>2395777</v>
      </c>
      <c r="H177" s="26"/>
      <c r="I177" s="27">
        <v>1013612</v>
      </c>
      <c r="J177" s="26"/>
      <c r="K177" s="27">
        <f>G177-I177</f>
        <v>1382165</v>
      </c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</row>
    <row r="178" spans="1:241" s="28" customFormat="1" ht="12">
      <c r="A178" s="24" t="s">
        <v>237</v>
      </c>
      <c r="B178" s="25"/>
      <c r="C178" s="26">
        <v>193295</v>
      </c>
      <c r="D178" s="27"/>
      <c r="E178" s="27">
        <v>1109114</v>
      </c>
      <c r="F178" s="27"/>
      <c r="G178" s="26">
        <f>+C178+E178</f>
        <v>1302409</v>
      </c>
      <c r="H178" s="26"/>
      <c r="I178" s="27">
        <v>0</v>
      </c>
      <c r="J178" s="26"/>
      <c r="K178" s="27">
        <f>G178-I178</f>
        <v>1302409</v>
      </c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</row>
    <row r="179" spans="1:241" s="28" customFormat="1" ht="12">
      <c r="A179" s="24" t="s">
        <v>24</v>
      </c>
      <c r="B179" s="25" t="s">
        <v>6</v>
      </c>
      <c r="C179" s="26">
        <v>19757536</v>
      </c>
      <c r="D179" s="27"/>
      <c r="E179" s="27">
        <v>66879</v>
      </c>
      <c r="F179" s="27"/>
      <c r="G179" s="26">
        <f>+C179+E179</f>
        <v>19824415</v>
      </c>
      <c r="H179" s="26"/>
      <c r="I179" s="27">
        <v>11530015</v>
      </c>
      <c r="J179" s="26"/>
      <c r="K179" s="27">
        <f>G179-I179</f>
        <v>8294400</v>
      </c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</row>
    <row r="180" spans="1:241" s="28" customFormat="1" ht="12">
      <c r="A180" s="24" t="s">
        <v>144</v>
      </c>
      <c r="B180" s="25" t="s">
        <v>6</v>
      </c>
      <c r="C180" s="26">
        <v>107081</v>
      </c>
      <c r="D180" s="27"/>
      <c r="E180" s="27">
        <v>0</v>
      </c>
      <c r="F180" s="27"/>
      <c r="G180" s="26">
        <f t="shared" si="12"/>
        <v>107081</v>
      </c>
      <c r="H180" s="26"/>
      <c r="I180" s="27">
        <v>76519</v>
      </c>
      <c r="J180" s="26"/>
      <c r="K180" s="27">
        <f t="shared" si="13"/>
        <v>30562</v>
      </c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</row>
    <row r="181" spans="1:241" s="28" customFormat="1" ht="12">
      <c r="A181" s="24" t="s">
        <v>145</v>
      </c>
      <c r="B181" s="25" t="s">
        <v>6</v>
      </c>
      <c r="C181" s="26">
        <v>6444531</v>
      </c>
      <c r="D181" s="27"/>
      <c r="E181" s="27">
        <v>0</v>
      </c>
      <c r="F181" s="27"/>
      <c r="G181" s="26">
        <f t="shared" si="12"/>
        <v>6444531</v>
      </c>
      <c r="H181" s="26"/>
      <c r="I181" s="27">
        <v>1887731</v>
      </c>
      <c r="J181" s="26"/>
      <c r="K181" s="27">
        <f t="shared" si="13"/>
        <v>4556800</v>
      </c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</row>
    <row r="182" spans="1:241" s="28" customFormat="1" ht="12">
      <c r="A182" s="24" t="s">
        <v>146</v>
      </c>
      <c r="B182" s="25" t="s">
        <v>6</v>
      </c>
      <c r="C182" s="26">
        <v>105770</v>
      </c>
      <c r="D182" s="27"/>
      <c r="E182" s="27">
        <v>0</v>
      </c>
      <c r="F182" s="27"/>
      <c r="G182" s="26">
        <f t="shared" si="12"/>
        <v>105770</v>
      </c>
      <c r="H182" s="26"/>
      <c r="I182" s="27">
        <v>105602</v>
      </c>
      <c r="J182" s="26"/>
      <c r="K182" s="27">
        <f t="shared" si="13"/>
        <v>168</v>
      </c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</row>
    <row r="183" spans="1:241" s="28" customFormat="1" ht="12">
      <c r="A183" s="24" t="s">
        <v>147</v>
      </c>
      <c r="B183" s="25" t="s">
        <v>6</v>
      </c>
      <c r="C183" s="26">
        <v>1298775</v>
      </c>
      <c r="D183" s="27"/>
      <c r="E183" s="27">
        <v>5928823</v>
      </c>
      <c r="F183" s="27"/>
      <c r="G183" s="26">
        <f t="shared" si="12"/>
        <v>7227598</v>
      </c>
      <c r="H183" s="26"/>
      <c r="I183" s="27">
        <v>846458</v>
      </c>
      <c r="J183" s="26"/>
      <c r="K183" s="27">
        <f t="shared" si="13"/>
        <v>6381140</v>
      </c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</row>
    <row r="184" spans="1:241" s="28" customFormat="1" ht="12">
      <c r="A184" s="24" t="s">
        <v>149</v>
      </c>
      <c r="B184" s="25" t="s">
        <v>6</v>
      </c>
      <c r="C184" s="26">
        <v>332000</v>
      </c>
      <c r="D184" s="27"/>
      <c r="E184" s="27">
        <v>284396</v>
      </c>
      <c r="F184" s="27"/>
      <c r="G184" s="26">
        <f t="shared" si="12"/>
        <v>616396</v>
      </c>
      <c r="H184" s="26"/>
      <c r="I184" s="27">
        <v>269526</v>
      </c>
      <c r="J184" s="26"/>
      <c r="K184" s="27">
        <f t="shared" si="13"/>
        <v>346870</v>
      </c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</row>
    <row r="185" spans="1:241" s="28" customFormat="1" ht="12">
      <c r="A185" s="24" t="s">
        <v>150</v>
      </c>
      <c r="B185" s="25" t="s">
        <v>6</v>
      </c>
      <c r="C185" s="26">
        <v>6117221</v>
      </c>
      <c r="D185" s="27"/>
      <c r="E185" s="27">
        <v>73</v>
      </c>
      <c r="F185" s="27"/>
      <c r="G185" s="26">
        <f t="shared" si="12"/>
        <v>6117294</v>
      </c>
      <c r="H185" s="26"/>
      <c r="I185" s="27">
        <v>2163172</v>
      </c>
      <c r="J185" s="26"/>
      <c r="K185" s="27">
        <f t="shared" si="13"/>
        <v>3954122</v>
      </c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</row>
    <row r="186" spans="1:241" s="28" customFormat="1" ht="12">
      <c r="A186" s="24" t="s">
        <v>151</v>
      </c>
      <c r="B186" s="25" t="s">
        <v>6</v>
      </c>
      <c r="C186" s="26">
        <v>75949</v>
      </c>
      <c r="D186" s="27"/>
      <c r="E186" s="27">
        <v>0</v>
      </c>
      <c r="F186" s="27"/>
      <c r="G186" s="26">
        <f t="shared" si="12"/>
        <v>75949</v>
      </c>
      <c r="H186" s="26"/>
      <c r="I186" s="27">
        <v>26582</v>
      </c>
      <c r="J186" s="26"/>
      <c r="K186" s="27">
        <f t="shared" si="13"/>
        <v>49367</v>
      </c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</row>
    <row r="187" spans="1:241" s="28" customFormat="1" ht="12">
      <c r="A187" s="24" t="s">
        <v>153</v>
      </c>
      <c r="B187" s="25" t="s">
        <v>6</v>
      </c>
      <c r="C187" s="26">
        <v>732461</v>
      </c>
      <c r="D187" s="27"/>
      <c r="E187" s="27">
        <v>0</v>
      </c>
      <c r="F187" s="27"/>
      <c r="G187" s="26">
        <f t="shared" si="12"/>
        <v>732461</v>
      </c>
      <c r="H187" s="26"/>
      <c r="I187" s="27">
        <v>274341</v>
      </c>
      <c r="J187" s="26"/>
      <c r="K187" s="27">
        <f t="shared" si="13"/>
        <v>458120</v>
      </c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</row>
    <row r="188" spans="1:241" s="28" customFormat="1" ht="12">
      <c r="A188" s="24" t="s">
        <v>154</v>
      </c>
      <c r="B188" s="25" t="s">
        <v>6</v>
      </c>
      <c r="C188" s="26">
        <v>16570328</v>
      </c>
      <c r="D188" s="27"/>
      <c r="E188" s="27">
        <v>0</v>
      </c>
      <c r="F188" s="27"/>
      <c r="G188" s="26">
        <f t="shared" si="12"/>
        <v>16570328</v>
      </c>
      <c r="H188" s="26"/>
      <c r="I188" s="27">
        <v>3314067</v>
      </c>
      <c r="J188" s="26"/>
      <c r="K188" s="27">
        <f t="shared" si="13"/>
        <v>13256261</v>
      </c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</row>
    <row r="189" spans="1:241" s="28" customFormat="1" ht="12">
      <c r="A189" s="24" t="s">
        <v>155</v>
      </c>
      <c r="B189" s="25" t="s">
        <v>6</v>
      </c>
      <c r="C189" s="26">
        <v>883547</v>
      </c>
      <c r="D189" s="27"/>
      <c r="E189" s="27">
        <v>0</v>
      </c>
      <c r="F189" s="27"/>
      <c r="G189" s="26">
        <f t="shared" si="12"/>
        <v>883547</v>
      </c>
      <c r="H189" s="26"/>
      <c r="I189" s="27">
        <v>492975</v>
      </c>
      <c r="J189" s="26"/>
      <c r="K189" s="27">
        <f t="shared" si="13"/>
        <v>390572</v>
      </c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</row>
    <row r="190" spans="1:241" s="28" customFormat="1" ht="12">
      <c r="A190" s="24" t="s">
        <v>156</v>
      </c>
      <c r="B190" s="25" t="s">
        <v>6</v>
      </c>
      <c r="C190" s="26">
        <v>4359196</v>
      </c>
      <c r="D190" s="27"/>
      <c r="E190" s="27">
        <v>0</v>
      </c>
      <c r="F190" s="27"/>
      <c r="G190" s="26">
        <f t="shared" si="12"/>
        <v>4359196</v>
      </c>
      <c r="H190" s="26"/>
      <c r="I190" s="27">
        <v>1626260</v>
      </c>
      <c r="J190" s="26"/>
      <c r="K190" s="27">
        <f t="shared" si="13"/>
        <v>2732936</v>
      </c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</row>
    <row r="191" spans="1:241" s="28" customFormat="1" ht="12">
      <c r="A191" s="24" t="s">
        <v>221</v>
      </c>
      <c r="B191" s="25" t="s">
        <v>6</v>
      </c>
      <c r="C191" s="27">
        <v>568203</v>
      </c>
      <c r="D191" s="27"/>
      <c r="E191" s="27">
        <v>0</v>
      </c>
      <c r="F191" s="27"/>
      <c r="G191" s="26">
        <f t="shared" si="12"/>
        <v>568203</v>
      </c>
      <c r="H191" s="26"/>
      <c r="I191" s="27">
        <v>117272</v>
      </c>
      <c r="J191" s="26"/>
      <c r="K191" s="27">
        <f t="shared" si="13"/>
        <v>450931</v>
      </c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</row>
    <row r="192" spans="1:241" s="28" customFormat="1" ht="12">
      <c r="A192" s="24" t="s">
        <v>157</v>
      </c>
      <c r="B192" s="25" t="s">
        <v>6</v>
      </c>
      <c r="C192" s="26">
        <v>108310</v>
      </c>
      <c r="D192" s="27"/>
      <c r="E192" s="27">
        <v>0</v>
      </c>
      <c r="F192" s="27"/>
      <c r="G192" s="26">
        <f t="shared" si="12"/>
        <v>108310</v>
      </c>
      <c r="H192" s="26"/>
      <c r="I192" s="27">
        <v>108310</v>
      </c>
      <c r="J192" s="26"/>
      <c r="K192" s="27">
        <f t="shared" si="13"/>
        <v>0</v>
      </c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</row>
    <row r="193" spans="1:241" s="28" customFormat="1" ht="12">
      <c r="A193" s="24" t="s">
        <v>158</v>
      </c>
      <c r="B193" s="25" t="s">
        <v>6</v>
      </c>
      <c r="C193" s="26">
        <v>2317043</v>
      </c>
      <c r="D193" s="27"/>
      <c r="E193" s="27">
        <v>0</v>
      </c>
      <c r="F193" s="27"/>
      <c r="G193" s="26">
        <f t="shared" si="12"/>
        <v>2317043</v>
      </c>
      <c r="H193" s="26"/>
      <c r="I193" s="27">
        <v>1881710</v>
      </c>
      <c r="J193" s="26"/>
      <c r="K193" s="27">
        <f t="shared" si="13"/>
        <v>435333</v>
      </c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</row>
    <row r="194" spans="1:241" s="28" customFormat="1" ht="12">
      <c r="A194" s="24" t="s">
        <v>159</v>
      </c>
      <c r="B194" s="25" t="s">
        <v>6</v>
      </c>
      <c r="C194" s="26">
        <v>808822</v>
      </c>
      <c r="D194" s="27"/>
      <c r="E194" s="27">
        <v>0</v>
      </c>
      <c r="F194" s="27"/>
      <c r="G194" s="26">
        <f t="shared" si="12"/>
        <v>808822</v>
      </c>
      <c r="H194" s="26"/>
      <c r="I194" s="27">
        <v>252409</v>
      </c>
      <c r="J194" s="26"/>
      <c r="K194" s="27">
        <f t="shared" si="13"/>
        <v>556413</v>
      </c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</row>
    <row r="195" spans="1:241" s="28" customFormat="1" ht="12">
      <c r="A195" s="24" t="s">
        <v>160</v>
      </c>
      <c r="B195" s="25" t="s">
        <v>6</v>
      </c>
      <c r="C195" s="26">
        <v>5099781</v>
      </c>
      <c r="D195" s="27"/>
      <c r="E195" s="27">
        <v>0</v>
      </c>
      <c r="F195" s="27"/>
      <c r="G195" s="26">
        <f t="shared" si="12"/>
        <v>5099781</v>
      </c>
      <c r="H195" s="26"/>
      <c r="I195" s="27">
        <v>2288649</v>
      </c>
      <c r="J195" s="26"/>
      <c r="K195" s="27">
        <f t="shared" si="13"/>
        <v>2811132</v>
      </c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</row>
    <row r="196" spans="1:241" s="28" customFormat="1" ht="12">
      <c r="A196" s="24" t="s">
        <v>161</v>
      </c>
      <c r="B196" s="25" t="s">
        <v>6</v>
      </c>
      <c r="C196" s="26">
        <v>1217632</v>
      </c>
      <c r="D196" s="27"/>
      <c r="E196" s="27">
        <v>0</v>
      </c>
      <c r="F196" s="27"/>
      <c r="G196" s="26">
        <f t="shared" si="12"/>
        <v>1217632</v>
      </c>
      <c r="H196" s="26"/>
      <c r="I196" s="27">
        <v>1213106</v>
      </c>
      <c r="J196" s="26"/>
      <c r="K196" s="27">
        <f t="shared" si="13"/>
        <v>4526</v>
      </c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</row>
    <row r="197" spans="1:241" s="28" customFormat="1" ht="12">
      <c r="A197" s="24" t="s">
        <v>162</v>
      </c>
      <c r="B197" s="25" t="s">
        <v>6</v>
      </c>
      <c r="C197" s="26">
        <v>2584235</v>
      </c>
      <c r="D197" s="27"/>
      <c r="E197" s="27">
        <v>0</v>
      </c>
      <c r="F197" s="27"/>
      <c r="G197" s="26">
        <f t="shared" si="12"/>
        <v>2584235</v>
      </c>
      <c r="H197" s="26"/>
      <c r="I197" s="27">
        <v>2038986</v>
      </c>
      <c r="J197" s="26"/>
      <c r="K197" s="27">
        <f t="shared" si="13"/>
        <v>545249</v>
      </c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</row>
    <row r="198" spans="1:241" s="28" customFormat="1" ht="12">
      <c r="A198" s="24" t="s">
        <v>163</v>
      </c>
      <c r="B198" s="25" t="s">
        <v>6</v>
      </c>
      <c r="C198" s="26">
        <v>871508</v>
      </c>
      <c r="D198" s="27"/>
      <c r="E198" s="27">
        <v>292615</v>
      </c>
      <c r="F198" s="27"/>
      <c r="G198" s="26">
        <f t="shared" si="12"/>
        <v>1164123</v>
      </c>
      <c r="H198" s="26"/>
      <c r="I198" s="27">
        <v>571529</v>
      </c>
      <c r="J198" s="26"/>
      <c r="K198" s="27">
        <f t="shared" si="13"/>
        <v>592594</v>
      </c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</row>
    <row r="199" spans="1:241" s="28" customFormat="1" ht="12">
      <c r="A199" s="24" t="s">
        <v>164</v>
      </c>
      <c r="B199" s="25" t="s">
        <v>6</v>
      </c>
      <c r="C199" s="26">
        <v>22927</v>
      </c>
      <c r="D199" s="27"/>
      <c r="E199" s="27">
        <v>0</v>
      </c>
      <c r="F199" s="27"/>
      <c r="G199" s="26">
        <f t="shared" si="12"/>
        <v>22927</v>
      </c>
      <c r="H199" s="26"/>
      <c r="I199" s="27">
        <v>22927</v>
      </c>
      <c r="J199" s="26"/>
      <c r="K199" s="27">
        <f t="shared" si="13"/>
        <v>0</v>
      </c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</row>
    <row r="200" spans="1:241" s="28" customFormat="1" ht="12">
      <c r="A200" s="24" t="s">
        <v>165</v>
      </c>
      <c r="B200" s="25" t="s">
        <v>6</v>
      </c>
      <c r="C200" s="26">
        <v>597826</v>
      </c>
      <c r="D200" s="27"/>
      <c r="E200" s="27">
        <v>0</v>
      </c>
      <c r="F200" s="27"/>
      <c r="G200" s="26">
        <f t="shared" si="12"/>
        <v>597826</v>
      </c>
      <c r="H200" s="26"/>
      <c r="I200" s="27">
        <v>151999</v>
      </c>
      <c r="J200" s="26"/>
      <c r="K200" s="27">
        <f t="shared" si="13"/>
        <v>445827</v>
      </c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</row>
    <row r="201" spans="1:241" s="28" customFormat="1" ht="12">
      <c r="A201" s="24" t="s">
        <v>166</v>
      </c>
      <c r="B201" s="25" t="s">
        <v>6</v>
      </c>
      <c r="C201" s="26">
        <v>114453</v>
      </c>
      <c r="D201" s="27"/>
      <c r="E201" s="27">
        <v>0</v>
      </c>
      <c r="F201" s="27"/>
      <c r="G201" s="26">
        <f t="shared" si="12"/>
        <v>114453</v>
      </c>
      <c r="H201" s="26"/>
      <c r="I201" s="27">
        <v>114453</v>
      </c>
      <c r="J201" s="26"/>
      <c r="K201" s="27">
        <f t="shared" si="13"/>
        <v>0</v>
      </c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</row>
    <row r="202" spans="1:241" s="28" customFormat="1" ht="12">
      <c r="A202" s="24" t="s">
        <v>167</v>
      </c>
      <c r="B202" s="25" t="s">
        <v>6</v>
      </c>
      <c r="C202" s="26">
        <v>2521853</v>
      </c>
      <c r="D202" s="27"/>
      <c r="E202" s="27">
        <v>189638</v>
      </c>
      <c r="F202" s="27"/>
      <c r="G202" s="26">
        <f t="shared" si="12"/>
        <v>2711491</v>
      </c>
      <c r="H202" s="26"/>
      <c r="I202" s="27">
        <v>1874593</v>
      </c>
      <c r="J202" s="26"/>
      <c r="K202" s="27">
        <f t="shared" si="13"/>
        <v>836898</v>
      </c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</row>
    <row r="203" spans="1:241" s="28" customFormat="1" ht="12">
      <c r="A203" s="24" t="s">
        <v>168</v>
      </c>
      <c r="B203" s="25" t="s">
        <v>6</v>
      </c>
      <c r="C203" s="26">
        <v>843684</v>
      </c>
      <c r="D203" s="27"/>
      <c r="E203" s="27">
        <v>0</v>
      </c>
      <c r="F203" s="27"/>
      <c r="G203" s="26">
        <f t="shared" si="12"/>
        <v>843684</v>
      </c>
      <c r="H203" s="26"/>
      <c r="I203" s="27">
        <v>830164</v>
      </c>
      <c r="J203" s="26"/>
      <c r="K203" s="27">
        <f t="shared" si="13"/>
        <v>13520</v>
      </c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</row>
    <row r="204" spans="1:241" s="28" customFormat="1" ht="12">
      <c r="A204" s="24" t="s">
        <v>169</v>
      </c>
      <c r="B204" s="25" t="s">
        <v>6</v>
      </c>
      <c r="C204" s="26">
        <v>1141211</v>
      </c>
      <c r="D204" s="27"/>
      <c r="E204" s="27">
        <v>0</v>
      </c>
      <c r="F204" s="27"/>
      <c r="G204" s="26">
        <f t="shared" si="12"/>
        <v>1141211</v>
      </c>
      <c r="H204" s="26"/>
      <c r="I204" s="27">
        <v>946172</v>
      </c>
      <c r="J204" s="26"/>
      <c r="K204" s="27">
        <f t="shared" si="13"/>
        <v>195039</v>
      </c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</row>
    <row r="205" spans="1:241" s="28" customFormat="1" ht="12">
      <c r="A205" s="24" t="s">
        <v>170</v>
      </c>
      <c r="B205" s="25" t="s">
        <v>6</v>
      </c>
      <c r="C205" s="26">
        <v>602443</v>
      </c>
      <c r="D205" s="27"/>
      <c r="E205" s="27">
        <v>0</v>
      </c>
      <c r="F205" s="27"/>
      <c r="G205" s="26">
        <f t="shared" si="12"/>
        <v>602443</v>
      </c>
      <c r="H205" s="26"/>
      <c r="I205" s="27">
        <v>156680</v>
      </c>
      <c r="J205" s="26"/>
      <c r="K205" s="27">
        <f t="shared" si="13"/>
        <v>445763</v>
      </c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</row>
    <row r="206" spans="1:241" s="28" customFormat="1" ht="12">
      <c r="A206" s="24" t="s">
        <v>171</v>
      </c>
      <c r="B206" s="25" t="s">
        <v>6</v>
      </c>
      <c r="C206" s="26">
        <v>4593784</v>
      </c>
      <c r="D206" s="32"/>
      <c r="E206" s="27">
        <v>0</v>
      </c>
      <c r="F206" s="32"/>
      <c r="G206" s="26">
        <f t="shared" si="12"/>
        <v>4593784</v>
      </c>
      <c r="H206" s="26"/>
      <c r="I206" s="27">
        <v>3820591</v>
      </c>
      <c r="J206" s="26"/>
      <c r="K206" s="27">
        <f t="shared" si="13"/>
        <v>773193</v>
      </c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</row>
    <row r="207" spans="1:241" s="28" customFormat="1" ht="12">
      <c r="A207" s="24" t="s">
        <v>172</v>
      </c>
      <c r="B207" s="25" t="s">
        <v>6</v>
      </c>
      <c r="C207" s="26">
        <v>3043743</v>
      </c>
      <c r="D207" s="27"/>
      <c r="E207" s="27">
        <v>78937</v>
      </c>
      <c r="F207" s="27"/>
      <c r="G207" s="26">
        <f t="shared" si="12"/>
        <v>3122680</v>
      </c>
      <c r="H207" s="26"/>
      <c r="I207" s="27">
        <v>2954251</v>
      </c>
      <c r="J207" s="26"/>
      <c r="K207" s="27">
        <f t="shared" si="13"/>
        <v>168429</v>
      </c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</row>
    <row r="208" spans="1:241" s="28" customFormat="1" ht="12">
      <c r="A208" s="24" t="s">
        <v>173</v>
      </c>
      <c r="B208" s="25" t="s">
        <v>6</v>
      </c>
      <c r="C208" s="26">
        <v>1037796</v>
      </c>
      <c r="D208" s="27"/>
      <c r="E208" s="27">
        <v>8835</v>
      </c>
      <c r="F208" s="27"/>
      <c r="G208" s="26">
        <f t="shared" si="12"/>
        <v>1046631</v>
      </c>
      <c r="H208" s="26"/>
      <c r="I208" s="27">
        <v>770309</v>
      </c>
      <c r="J208" s="26"/>
      <c r="K208" s="27">
        <f t="shared" si="13"/>
        <v>276322</v>
      </c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</row>
    <row r="209" spans="1:241" s="28" customFormat="1" ht="12">
      <c r="A209" s="24" t="s">
        <v>174</v>
      </c>
      <c r="B209" s="25" t="s">
        <v>6</v>
      </c>
      <c r="C209" s="26">
        <v>4755653</v>
      </c>
      <c r="D209" s="27"/>
      <c r="E209" s="27">
        <v>0</v>
      </c>
      <c r="F209" s="27"/>
      <c r="G209" s="26">
        <f t="shared" si="12"/>
        <v>4755653</v>
      </c>
      <c r="H209" s="26"/>
      <c r="I209" s="27">
        <v>1954965</v>
      </c>
      <c r="J209" s="26"/>
      <c r="K209" s="27">
        <f t="shared" si="13"/>
        <v>2800688</v>
      </c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</row>
    <row r="210" spans="1:241" s="28" customFormat="1" ht="12">
      <c r="A210" s="24" t="s">
        <v>105</v>
      </c>
      <c r="B210" s="25" t="s">
        <v>6</v>
      </c>
      <c r="C210" s="26">
        <v>4312511</v>
      </c>
      <c r="D210" s="27"/>
      <c r="E210" s="27">
        <v>0</v>
      </c>
      <c r="F210" s="27"/>
      <c r="G210" s="26">
        <f>+C210+E210</f>
        <v>4312511</v>
      </c>
      <c r="H210" s="26"/>
      <c r="I210" s="27">
        <v>2041587</v>
      </c>
      <c r="J210" s="26"/>
      <c r="K210" s="27">
        <f>G210-I210</f>
        <v>2270924</v>
      </c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</row>
    <row r="211" spans="1:241" s="28" customFormat="1" ht="12">
      <c r="A211" s="24" t="s">
        <v>175</v>
      </c>
      <c r="B211" s="25" t="s">
        <v>6</v>
      </c>
      <c r="C211" s="26">
        <v>575167</v>
      </c>
      <c r="D211" s="27"/>
      <c r="E211" s="27">
        <v>0</v>
      </c>
      <c r="F211" s="27"/>
      <c r="G211" s="26">
        <f t="shared" si="12"/>
        <v>575167</v>
      </c>
      <c r="H211" s="26"/>
      <c r="I211" s="27">
        <v>498371</v>
      </c>
      <c r="J211" s="26"/>
      <c r="K211" s="27">
        <f t="shared" si="13"/>
        <v>76796</v>
      </c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</row>
    <row r="212" spans="1:241" s="28" customFormat="1" ht="12">
      <c r="A212" s="24" t="s">
        <v>176</v>
      </c>
      <c r="B212" s="25" t="s">
        <v>6</v>
      </c>
      <c r="C212" s="26">
        <v>486542</v>
      </c>
      <c r="D212" s="27"/>
      <c r="E212" s="27">
        <v>0</v>
      </c>
      <c r="F212" s="27"/>
      <c r="G212" s="26">
        <f t="shared" si="12"/>
        <v>486542</v>
      </c>
      <c r="H212" s="26"/>
      <c r="I212" s="27">
        <v>206780</v>
      </c>
      <c r="J212" s="26"/>
      <c r="K212" s="27">
        <f t="shared" si="13"/>
        <v>279762</v>
      </c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</row>
    <row r="213" spans="1:241" s="28" customFormat="1" ht="12">
      <c r="A213" s="24" t="s">
        <v>240</v>
      </c>
      <c r="B213" s="25"/>
      <c r="C213" s="26">
        <v>0</v>
      </c>
      <c r="D213" s="27"/>
      <c r="E213" s="27">
        <v>804843</v>
      </c>
      <c r="F213" s="27"/>
      <c r="G213" s="26">
        <f t="shared" si="12"/>
        <v>804843</v>
      </c>
      <c r="H213" s="26"/>
      <c r="I213" s="27">
        <v>0</v>
      </c>
      <c r="J213" s="26"/>
      <c r="K213" s="27">
        <f t="shared" si="13"/>
        <v>804843</v>
      </c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</row>
    <row r="214" spans="1:241" s="28" customFormat="1" ht="12">
      <c r="A214" s="24" t="s">
        <v>177</v>
      </c>
      <c r="B214" s="25" t="s">
        <v>6</v>
      </c>
      <c r="C214" s="26">
        <v>162880</v>
      </c>
      <c r="D214" s="27"/>
      <c r="E214" s="27">
        <v>0</v>
      </c>
      <c r="F214" s="27"/>
      <c r="G214" s="26">
        <f t="shared" si="12"/>
        <v>162880</v>
      </c>
      <c r="H214" s="26"/>
      <c r="I214" s="27">
        <v>153207</v>
      </c>
      <c r="J214" s="26"/>
      <c r="K214" s="27">
        <f t="shared" si="13"/>
        <v>9673</v>
      </c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</row>
    <row r="215" spans="1:241" s="28" customFormat="1" ht="12">
      <c r="A215" s="24" t="s">
        <v>178</v>
      </c>
      <c r="B215" s="25" t="s">
        <v>6</v>
      </c>
      <c r="C215" s="26">
        <v>1449017</v>
      </c>
      <c r="D215" s="27"/>
      <c r="E215" s="27">
        <v>0</v>
      </c>
      <c r="F215" s="27"/>
      <c r="G215" s="26">
        <f t="shared" si="12"/>
        <v>1449017</v>
      </c>
      <c r="H215" s="26"/>
      <c r="I215" s="27">
        <v>1214490</v>
      </c>
      <c r="J215" s="26"/>
      <c r="K215" s="27">
        <f t="shared" si="13"/>
        <v>234527</v>
      </c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 s="24"/>
      <c r="GV215" s="24"/>
      <c r="GW215" s="24"/>
      <c r="GX215" s="24"/>
      <c r="GY215" s="24"/>
      <c r="GZ215" s="24"/>
      <c r="HA215" s="24"/>
      <c r="HB215" s="24"/>
      <c r="HC215" s="24"/>
      <c r="HD215" s="24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24"/>
      <c r="HR215" s="24"/>
      <c r="HS215" s="24"/>
      <c r="HT215" s="24"/>
      <c r="HU215" s="24"/>
      <c r="HV215" s="24"/>
      <c r="HW215" s="24"/>
      <c r="HX215" s="24"/>
      <c r="HY215" s="24"/>
      <c r="HZ215" s="24"/>
      <c r="IA215" s="24"/>
      <c r="IB215" s="24"/>
      <c r="IC215" s="24"/>
      <c r="ID215" s="24"/>
      <c r="IE215" s="24"/>
      <c r="IF215" s="24"/>
      <c r="IG215" s="24"/>
    </row>
    <row r="216" spans="1:241" s="28" customFormat="1" ht="12">
      <c r="A216" s="24" t="s">
        <v>117</v>
      </c>
      <c r="B216" s="25" t="s">
        <v>6</v>
      </c>
      <c r="C216" s="26">
        <v>183903</v>
      </c>
      <c r="D216" s="27"/>
      <c r="E216" s="27">
        <v>0</v>
      </c>
      <c r="F216" s="27"/>
      <c r="G216" s="26">
        <f t="shared" si="12"/>
        <v>183903</v>
      </c>
      <c r="H216" s="26"/>
      <c r="I216" s="27">
        <v>114092</v>
      </c>
      <c r="J216" s="26"/>
      <c r="K216" s="27">
        <f t="shared" si="13"/>
        <v>69811</v>
      </c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</row>
    <row r="217" spans="1:241" s="28" customFormat="1" ht="12">
      <c r="A217" s="24" t="s">
        <v>179</v>
      </c>
      <c r="B217" s="25" t="s">
        <v>6</v>
      </c>
      <c r="C217" s="26">
        <v>949110</v>
      </c>
      <c r="D217" s="27"/>
      <c r="E217" s="27">
        <v>0</v>
      </c>
      <c r="F217" s="27"/>
      <c r="G217" s="26">
        <f t="shared" si="12"/>
        <v>949110</v>
      </c>
      <c r="H217" s="26"/>
      <c r="I217" s="27">
        <v>645812</v>
      </c>
      <c r="J217" s="26"/>
      <c r="K217" s="27">
        <f t="shared" si="13"/>
        <v>303298</v>
      </c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</row>
    <row r="218" spans="1:241" s="28" customFormat="1" ht="12">
      <c r="A218" s="24" t="s">
        <v>222</v>
      </c>
      <c r="B218" s="25"/>
      <c r="C218" s="26">
        <v>9717337</v>
      </c>
      <c r="D218" s="27"/>
      <c r="E218" s="27">
        <v>12347338</v>
      </c>
      <c r="F218" s="27"/>
      <c r="G218" s="26">
        <f t="shared" si="12"/>
        <v>22064675</v>
      </c>
      <c r="H218" s="26"/>
      <c r="I218" s="27">
        <v>170225</v>
      </c>
      <c r="J218" s="26"/>
      <c r="K218" s="27">
        <f t="shared" si="13"/>
        <v>21894450</v>
      </c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</row>
    <row r="219" spans="1:241" s="28" customFormat="1" ht="12">
      <c r="A219" s="24" t="s">
        <v>180</v>
      </c>
      <c r="B219" s="25" t="s">
        <v>6</v>
      </c>
      <c r="C219" s="26">
        <v>70492</v>
      </c>
      <c r="D219" s="27"/>
      <c r="E219" s="27">
        <v>0</v>
      </c>
      <c r="F219" s="27"/>
      <c r="G219" s="26">
        <f t="shared" si="12"/>
        <v>70492</v>
      </c>
      <c r="H219" s="26"/>
      <c r="I219" s="27">
        <v>70492</v>
      </c>
      <c r="J219" s="26"/>
      <c r="K219" s="27">
        <f t="shared" si="13"/>
        <v>0</v>
      </c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  <c r="HD219" s="24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24"/>
      <c r="HR219" s="24"/>
      <c r="HS219" s="24"/>
      <c r="HT219" s="24"/>
      <c r="HU219" s="24"/>
      <c r="HV219" s="24"/>
      <c r="HW219" s="24"/>
      <c r="HX219" s="24"/>
      <c r="HY219" s="24"/>
      <c r="HZ219" s="24"/>
      <c r="IA219" s="24"/>
      <c r="IB219" s="24"/>
      <c r="IC219" s="24"/>
      <c r="ID219" s="24"/>
      <c r="IE219" s="24"/>
      <c r="IF219" s="24"/>
      <c r="IG219" s="24"/>
    </row>
    <row r="220" spans="1:241" s="28" customFormat="1" ht="12">
      <c r="A220" s="24" t="s">
        <v>181</v>
      </c>
      <c r="B220" s="25" t="s">
        <v>6</v>
      </c>
      <c r="C220" s="26">
        <v>5713395</v>
      </c>
      <c r="D220" s="32" t="s">
        <v>16</v>
      </c>
      <c r="E220" s="27">
        <v>0</v>
      </c>
      <c r="F220" s="32"/>
      <c r="G220" s="26">
        <f t="shared" si="12"/>
        <v>5713395</v>
      </c>
      <c r="H220" s="26"/>
      <c r="I220" s="27">
        <v>4036273</v>
      </c>
      <c r="J220" s="26"/>
      <c r="K220" s="27">
        <f t="shared" si="13"/>
        <v>1677122</v>
      </c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4"/>
      <c r="HU220" s="24"/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</row>
    <row r="221" spans="1:241" s="28" customFormat="1" ht="12">
      <c r="A221" s="24" t="s">
        <v>182</v>
      </c>
      <c r="B221" s="25" t="s">
        <v>6</v>
      </c>
      <c r="C221" s="26">
        <v>3142816</v>
      </c>
      <c r="D221" s="27"/>
      <c r="E221" s="27">
        <v>29565</v>
      </c>
      <c r="F221" s="27"/>
      <c r="G221" s="26">
        <f t="shared" si="12"/>
        <v>3172381</v>
      </c>
      <c r="H221" s="26"/>
      <c r="I221" s="27">
        <v>939497</v>
      </c>
      <c r="J221" s="26"/>
      <c r="K221" s="27">
        <f t="shared" si="13"/>
        <v>2232884</v>
      </c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24"/>
      <c r="HA221" s="24"/>
      <c r="HB221" s="24"/>
      <c r="HC221" s="24"/>
      <c r="HD221" s="24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24"/>
      <c r="HR221" s="24"/>
      <c r="HS221" s="24"/>
      <c r="HT221" s="24"/>
      <c r="HU221" s="24"/>
      <c r="HV221" s="24"/>
      <c r="HW221" s="24"/>
      <c r="HX221" s="24"/>
      <c r="HY221" s="24"/>
      <c r="HZ221" s="24"/>
      <c r="IA221" s="24"/>
      <c r="IB221" s="24"/>
      <c r="IC221" s="24"/>
      <c r="ID221" s="24"/>
      <c r="IE221" s="24"/>
      <c r="IF221" s="24"/>
      <c r="IG221" s="24"/>
    </row>
    <row r="222" spans="1:241" s="28" customFormat="1" ht="12">
      <c r="A222" s="24" t="s">
        <v>183</v>
      </c>
      <c r="B222" s="25" t="s">
        <v>6</v>
      </c>
      <c r="C222" s="26">
        <v>1397459</v>
      </c>
      <c r="D222" s="27"/>
      <c r="E222" s="27">
        <v>40193</v>
      </c>
      <c r="F222" s="27"/>
      <c r="G222" s="26">
        <f t="shared" si="12"/>
        <v>1437652</v>
      </c>
      <c r="H222" s="26"/>
      <c r="I222" s="27">
        <v>777223</v>
      </c>
      <c r="J222" s="26"/>
      <c r="K222" s="27">
        <f t="shared" si="13"/>
        <v>660429</v>
      </c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24"/>
      <c r="HA222" s="24"/>
      <c r="HB222" s="24"/>
      <c r="HC222" s="24"/>
      <c r="HD222" s="24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24"/>
      <c r="HR222" s="24"/>
      <c r="HS222" s="24"/>
      <c r="HT222" s="24"/>
      <c r="HU222" s="24"/>
      <c r="HV222" s="24"/>
      <c r="HW222" s="24"/>
      <c r="HX222" s="24"/>
      <c r="HY222" s="24"/>
      <c r="HZ222" s="24"/>
      <c r="IA222" s="24"/>
      <c r="IB222" s="24"/>
      <c r="IC222" s="24"/>
      <c r="ID222" s="24"/>
      <c r="IE222" s="24"/>
      <c r="IF222" s="24"/>
      <c r="IG222" s="24"/>
    </row>
    <row r="223" spans="1:241" s="28" customFormat="1" ht="12">
      <c r="A223" s="24" t="s">
        <v>184</v>
      </c>
      <c r="B223" s="25" t="s">
        <v>6</v>
      </c>
      <c r="C223" s="26">
        <v>119394</v>
      </c>
      <c r="D223" s="27"/>
      <c r="E223" s="27">
        <v>0</v>
      </c>
      <c r="F223" s="27"/>
      <c r="G223" s="26">
        <f t="shared" si="12"/>
        <v>119394</v>
      </c>
      <c r="H223" s="26"/>
      <c r="I223" s="27">
        <v>44748</v>
      </c>
      <c r="J223" s="26"/>
      <c r="K223" s="27">
        <f t="shared" si="13"/>
        <v>74646</v>
      </c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4"/>
      <c r="GM223" s="24"/>
      <c r="GN223" s="24"/>
      <c r="GO223" s="24"/>
      <c r="GP223" s="24"/>
      <c r="GQ223" s="24"/>
      <c r="GR223" s="24"/>
      <c r="GS223" s="24"/>
      <c r="GT223" s="24"/>
      <c r="GU223" s="24"/>
      <c r="GV223" s="24"/>
      <c r="GW223" s="24"/>
      <c r="GX223" s="24"/>
      <c r="GY223" s="24"/>
      <c r="GZ223" s="24"/>
      <c r="HA223" s="24"/>
      <c r="HB223" s="24"/>
      <c r="HC223" s="24"/>
      <c r="HD223" s="24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24"/>
      <c r="HR223" s="24"/>
      <c r="HS223" s="24"/>
      <c r="HT223" s="24"/>
      <c r="HU223" s="24"/>
      <c r="HV223" s="24"/>
      <c r="HW223" s="24"/>
      <c r="HX223" s="24"/>
      <c r="HY223" s="24"/>
      <c r="HZ223" s="24"/>
      <c r="IA223" s="24"/>
      <c r="IB223" s="24"/>
      <c r="IC223" s="24"/>
      <c r="ID223" s="24"/>
      <c r="IE223" s="24"/>
      <c r="IF223" s="24"/>
      <c r="IG223" s="24"/>
    </row>
    <row r="224" spans="1:241" s="28" customFormat="1" ht="12">
      <c r="A224" s="24" t="s">
        <v>185</v>
      </c>
      <c r="B224" s="25" t="s">
        <v>6</v>
      </c>
      <c r="C224" s="26">
        <v>34459121</v>
      </c>
      <c r="D224" s="27" t="s">
        <v>7</v>
      </c>
      <c r="E224" s="27">
        <v>0</v>
      </c>
      <c r="F224" s="27"/>
      <c r="G224" s="26">
        <f t="shared" si="12"/>
        <v>34459121</v>
      </c>
      <c r="H224" s="26"/>
      <c r="I224" s="27">
        <v>18877390</v>
      </c>
      <c r="J224" s="26"/>
      <c r="K224" s="27">
        <f t="shared" si="13"/>
        <v>15581731</v>
      </c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 s="24"/>
      <c r="GV224" s="24"/>
      <c r="GW224" s="24"/>
      <c r="GX224" s="24"/>
      <c r="GY224" s="24"/>
      <c r="GZ224" s="24"/>
      <c r="HA224" s="24"/>
      <c r="HB224" s="24"/>
      <c r="HC224" s="24"/>
      <c r="HD224" s="24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24"/>
      <c r="HR224" s="24"/>
      <c r="HS224" s="24"/>
      <c r="HT224" s="24"/>
      <c r="HU224" s="24"/>
      <c r="HV224" s="24"/>
      <c r="HW224" s="24"/>
      <c r="HX224" s="24"/>
      <c r="HY224" s="24"/>
      <c r="HZ224" s="24"/>
      <c r="IA224" s="24"/>
      <c r="IB224" s="24"/>
      <c r="IC224" s="24"/>
      <c r="ID224" s="24"/>
      <c r="IE224" s="24"/>
      <c r="IF224" s="24"/>
      <c r="IG224" s="24"/>
    </row>
    <row r="225" spans="1:241" s="28" customFormat="1" ht="12">
      <c r="A225" s="24" t="s">
        <v>186</v>
      </c>
      <c r="B225" s="25" t="s">
        <v>6</v>
      </c>
      <c r="C225" s="26">
        <v>380036</v>
      </c>
      <c r="D225" s="27"/>
      <c r="E225" s="27">
        <v>0</v>
      </c>
      <c r="F225" s="27"/>
      <c r="G225" s="26">
        <f t="shared" si="12"/>
        <v>380036</v>
      </c>
      <c r="H225" s="26"/>
      <c r="I225" s="27">
        <v>139886</v>
      </c>
      <c r="J225" s="26"/>
      <c r="K225" s="27">
        <f t="shared" si="13"/>
        <v>240150</v>
      </c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24"/>
      <c r="HA225" s="24"/>
      <c r="HB225" s="24"/>
      <c r="HC225" s="24"/>
      <c r="HD225" s="24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24"/>
      <c r="HR225" s="24"/>
      <c r="HS225" s="24"/>
      <c r="HT225" s="24"/>
      <c r="HU225" s="24"/>
      <c r="HV225" s="24"/>
      <c r="HW225" s="24"/>
      <c r="HX225" s="24"/>
      <c r="HY225" s="24"/>
      <c r="HZ225" s="24"/>
      <c r="IA225" s="24"/>
      <c r="IB225" s="24"/>
      <c r="IC225" s="24"/>
      <c r="ID225" s="24"/>
      <c r="IE225" s="24"/>
      <c r="IF225" s="24"/>
      <c r="IG225" s="24"/>
    </row>
    <row r="226" spans="1:241" s="28" customFormat="1" ht="12">
      <c r="A226" s="24" t="s">
        <v>187</v>
      </c>
      <c r="B226" s="25" t="s">
        <v>6</v>
      </c>
      <c r="C226" s="26">
        <v>13248402</v>
      </c>
      <c r="D226" s="27"/>
      <c r="E226" s="27">
        <v>7944348</v>
      </c>
      <c r="F226" s="27"/>
      <c r="G226" s="26">
        <f t="shared" si="12"/>
        <v>21192750</v>
      </c>
      <c r="H226" s="26"/>
      <c r="I226" s="27">
        <v>6279332</v>
      </c>
      <c r="J226" s="26"/>
      <c r="K226" s="27">
        <f t="shared" si="13"/>
        <v>14913418</v>
      </c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4"/>
      <c r="HU226" s="24"/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</row>
    <row r="227" spans="1:241" s="28" customFormat="1" ht="12">
      <c r="A227" s="24" t="s">
        <v>188</v>
      </c>
      <c r="B227" s="25" t="s">
        <v>6</v>
      </c>
      <c r="C227" s="26">
        <v>1622010</v>
      </c>
      <c r="D227" s="27"/>
      <c r="E227" s="27">
        <v>0</v>
      </c>
      <c r="F227" s="27"/>
      <c r="G227" s="26">
        <f t="shared" si="12"/>
        <v>1622010</v>
      </c>
      <c r="H227" s="26"/>
      <c r="I227" s="27">
        <v>1039659</v>
      </c>
      <c r="J227" s="26"/>
      <c r="K227" s="27">
        <f t="shared" si="13"/>
        <v>582351</v>
      </c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  <c r="GU227" s="24"/>
      <c r="GV227" s="24"/>
      <c r="GW227" s="24"/>
      <c r="GX227" s="24"/>
      <c r="GY227" s="24"/>
      <c r="GZ227" s="24"/>
      <c r="HA227" s="24"/>
      <c r="HB227" s="24"/>
      <c r="HC227" s="24"/>
      <c r="HD227" s="24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24"/>
      <c r="HR227" s="24"/>
      <c r="HS227" s="24"/>
      <c r="HT227" s="24"/>
      <c r="HU227" s="24"/>
      <c r="HV227" s="24"/>
      <c r="HW227" s="24"/>
      <c r="HX227" s="24"/>
      <c r="HY227" s="24"/>
      <c r="HZ227" s="24"/>
      <c r="IA227" s="24"/>
      <c r="IB227" s="24"/>
      <c r="IC227" s="24"/>
      <c r="ID227" s="24"/>
      <c r="IE227" s="24"/>
      <c r="IF227" s="24"/>
      <c r="IG227" s="24"/>
    </row>
    <row r="228" spans="1:241" s="28" customFormat="1" ht="12">
      <c r="A228" s="24" t="s">
        <v>189</v>
      </c>
      <c r="B228" s="25" t="s">
        <v>6</v>
      </c>
      <c r="C228" s="26">
        <v>72695</v>
      </c>
      <c r="D228" s="27"/>
      <c r="E228" s="27">
        <v>0</v>
      </c>
      <c r="F228" s="27"/>
      <c r="G228" s="26">
        <f t="shared" si="12"/>
        <v>72695</v>
      </c>
      <c r="H228" s="26"/>
      <c r="I228" s="27">
        <v>34530</v>
      </c>
      <c r="J228" s="26"/>
      <c r="K228" s="27">
        <f t="shared" si="13"/>
        <v>38165</v>
      </c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</row>
    <row r="229" spans="1:241" s="28" customFormat="1" ht="12">
      <c r="A229" s="24" t="s">
        <v>190</v>
      </c>
      <c r="B229" s="25" t="s">
        <v>6</v>
      </c>
      <c r="C229" s="26">
        <v>2216284</v>
      </c>
      <c r="D229" s="27"/>
      <c r="E229" s="27">
        <v>0</v>
      </c>
      <c r="F229" s="27"/>
      <c r="G229" s="26">
        <f t="shared" si="12"/>
        <v>2216284</v>
      </c>
      <c r="H229" s="26"/>
      <c r="I229" s="27">
        <v>1096943</v>
      </c>
      <c r="J229" s="26"/>
      <c r="K229" s="27">
        <f t="shared" si="13"/>
        <v>1119341</v>
      </c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</row>
    <row r="230" spans="1:241" s="28" customFormat="1" ht="12">
      <c r="A230" s="24" t="s">
        <v>191</v>
      </c>
      <c r="B230" s="25" t="s">
        <v>6</v>
      </c>
      <c r="C230" s="26">
        <v>18228041</v>
      </c>
      <c r="D230" s="32"/>
      <c r="E230" s="27">
        <v>0</v>
      </c>
      <c r="F230" s="31"/>
      <c r="G230" s="26">
        <f t="shared" si="12"/>
        <v>18228041</v>
      </c>
      <c r="H230" s="26"/>
      <c r="I230" s="27">
        <v>1365938</v>
      </c>
      <c r="J230" s="26"/>
      <c r="K230" s="27">
        <f t="shared" si="13"/>
        <v>16862103</v>
      </c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</row>
    <row r="231" spans="1:241" s="28" customFormat="1" ht="12">
      <c r="A231" s="24" t="s">
        <v>192</v>
      </c>
      <c r="B231" s="25" t="s">
        <v>6</v>
      </c>
      <c r="C231" s="26">
        <v>1040205</v>
      </c>
      <c r="D231" s="27"/>
      <c r="E231" s="27">
        <v>134849</v>
      </c>
      <c r="F231" s="27"/>
      <c r="G231" s="26">
        <f t="shared" si="12"/>
        <v>1175054</v>
      </c>
      <c r="H231" s="26"/>
      <c r="I231" s="27">
        <v>201938</v>
      </c>
      <c r="J231" s="26"/>
      <c r="K231" s="27">
        <f t="shared" si="13"/>
        <v>973116</v>
      </c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</row>
    <row r="232" spans="1:241" s="28" customFormat="1" ht="12">
      <c r="A232" s="24" t="s">
        <v>193</v>
      </c>
      <c r="B232" s="25" t="s">
        <v>6</v>
      </c>
      <c r="C232" s="26">
        <v>1539970</v>
      </c>
      <c r="D232" s="27"/>
      <c r="E232" s="27">
        <v>248991</v>
      </c>
      <c r="F232" s="27"/>
      <c r="G232" s="26">
        <f t="shared" si="12"/>
        <v>1788961</v>
      </c>
      <c r="H232" s="26"/>
      <c r="I232" s="27">
        <v>181179</v>
      </c>
      <c r="J232" s="26"/>
      <c r="K232" s="27">
        <f t="shared" si="13"/>
        <v>1607782</v>
      </c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</row>
    <row r="233" spans="1:241" s="28" customFormat="1" ht="12">
      <c r="A233" s="24" t="s">
        <v>142</v>
      </c>
      <c r="B233" s="25" t="s">
        <v>6</v>
      </c>
      <c r="C233" s="26">
        <v>843798</v>
      </c>
      <c r="D233" s="32"/>
      <c r="E233" s="27">
        <v>92949</v>
      </c>
      <c r="F233" s="32"/>
      <c r="G233" s="26">
        <f t="shared" si="12"/>
        <v>936747</v>
      </c>
      <c r="H233" s="26"/>
      <c r="I233" s="27">
        <v>177442</v>
      </c>
      <c r="J233" s="26"/>
      <c r="K233" s="27">
        <f t="shared" si="13"/>
        <v>759305</v>
      </c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4"/>
      <c r="HU233" s="24"/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</row>
    <row r="234" spans="1:241" s="28" customFormat="1" ht="12">
      <c r="A234" s="24" t="s">
        <v>8</v>
      </c>
      <c r="B234" s="25" t="s">
        <v>6</v>
      </c>
      <c r="C234" s="26"/>
      <c r="D234" s="27"/>
      <c r="E234" s="27"/>
      <c r="F234" s="27"/>
      <c r="G234" s="26"/>
      <c r="H234" s="26"/>
      <c r="I234" s="27"/>
      <c r="J234" s="26"/>
      <c r="K234" s="27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</row>
    <row r="235" spans="1:241" s="28" customFormat="1" ht="12">
      <c r="A235" s="41" t="s">
        <v>9</v>
      </c>
      <c r="B235" s="25" t="s">
        <v>6</v>
      </c>
      <c r="C235" s="40">
        <v>3969804</v>
      </c>
      <c r="D235" s="40"/>
      <c r="E235" s="42">
        <v>0</v>
      </c>
      <c r="F235" s="40"/>
      <c r="G235" s="39">
        <f>+C235+E235</f>
        <v>3969804</v>
      </c>
      <c r="H235" s="26"/>
      <c r="I235" s="42">
        <v>694716</v>
      </c>
      <c r="J235" s="26"/>
      <c r="K235" s="27">
        <f>G235-I235</f>
        <v>3275088</v>
      </c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</row>
    <row r="236" spans="1:241" s="28" customFormat="1" ht="12">
      <c r="A236" s="24" t="s">
        <v>10</v>
      </c>
      <c r="B236" s="25" t="s">
        <v>6</v>
      </c>
      <c r="C236" s="34">
        <v>25679584</v>
      </c>
      <c r="D236" s="32"/>
      <c r="E236" s="33">
        <v>0</v>
      </c>
      <c r="F236" s="32"/>
      <c r="G236" s="34">
        <f t="shared" si="12"/>
        <v>25679584</v>
      </c>
      <c r="H236" s="26"/>
      <c r="I236" s="33">
        <v>8987855</v>
      </c>
      <c r="J236" s="26"/>
      <c r="K236" s="33">
        <f>G236-I236</f>
        <v>16691729</v>
      </c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</row>
    <row r="237" spans="1:241" s="28" customFormat="1" ht="12">
      <c r="A237" s="24"/>
      <c r="B237" s="25" t="s">
        <v>6</v>
      </c>
      <c r="C237" s="40"/>
      <c r="D237" s="27"/>
      <c r="E237" s="40"/>
      <c r="F237" s="27"/>
      <c r="G237" s="39"/>
      <c r="H237" s="26"/>
      <c r="I237" s="40"/>
      <c r="J237" s="26"/>
      <c r="K237" s="27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</row>
    <row r="238" spans="1:241" s="28" customFormat="1" ht="12">
      <c r="A238" s="24" t="s">
        <v>197</v>
      </c>
      <c r="B238" s="25" t="s">
        <v>6</v>
      </c>
      <c r="C238" s="34">
        <f>SUM(C175:C236)</f>
        <v>224973233</v>
      </c>
      <c r="D238" s="27"/>
      <c r="E238" s="34">
        <f>SUM(E175:E236)</f>
        <v>29806708</v>
      </c>
      <c r="F238" s="27"/>
      <c r="G238" s="34">
        <f>+C238+E238</f>
        <v>254779941</v>
      </c>
      <c r="H238" s="26"/>
      <c r="I238" s="34">
        <f>SUM(I175:I236)</f>
        <v>96809281</v>
      </c>
      <c r="J238" s="26"/>
      <c r="K238" s="33">
        <f>G238-I238</f>
        <v>157970660</v>
      </c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  <c r="GU238" s="24"/>
      <c r="GV238" s="24"/>
      <c r="GW238" s="24"/>
      <c r="GX238" s="24"/>
      <c r="GY238" s="24"/>
      <c r="GZ238" s="24"/>
      <c r="HA238" s="24"/>
      <c r="HB238" s="24"/>
      <c r="HC238" s="24"/>
      <c r="HD238" s="24"/>
      <c r="HE238" s="24"/>
      <c r="HF238" s="24"/>
      <c r="HG238" s="24"/>
      <c r="HH238" s="24"/>
      <c r="HI238" s="24"/>
      <c r="HJ238" s="24"/>
      <c r="HK238" s="24"/>
      <c r="HL238" s="24"/>
      <c r="HM238" s="24"/>
      <c r="HN238" s="24"/>
      <c r="HO238" s="24"/>
      <c r="HP238" s="24"/>
      <c r="HQ238" s="24"/>
      <c r="HR238" s="24"/>
      <c r="HS238" s="24"/>
      <c r="HT238" s="24"/>
      <c r="HU238" s="24"/>
      <c r="HV238" s="24"/>
      <c r="HW238" s="24"/>
      <c r="HX238" s="24"/>
      <c r="HY238" s="24"/>
      <c r="HZ238" s="24"/>
      <c r="IA238" s="24"/>
      <c r="IB238" s="24"/>
      <c r="IC238" s="24"/>
      <c r="ID238" s="24"/>
      <c r="IE238" s="24"/>
      <c r="IF238" s="24"/>
      <c r="IG238" s="24"/>
    </row>
    <row r="239" spans="1:241" s="28" customFormat="1" ht="12">
      <c r="A239" s="24"/>
      <c r="B239" s="25" t="s">
        <v>6</v>
      </c>
      <c r="C239" s="26"/>
      <c r="D239" s="27"/>
      <c r="E239" s="26"/>
      <c r="F239" s="27"/>
      <c r="G239" s="26"/>
      <c r="H239" s="26"/>
      <c r="I239" s="26"/>
      <c r="J239" s="26"/>
      <c r="K239" s="27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4"/>
      <c r="GM239" s="24"/>
      <c r="GN239" s="24"/>
      <c r="GO239" s="24"/>
      <c r="GP239" s="24"/>
      <c r="GQ239" s="24"/>
      <c r="GR239" s="24"/>
      <c r="GS239" s="24"/>
      <c r="GT239" s="24"/>
      <c r="GU239" s="24"/>
      <c r="GV239" s="24"/>
      <c r="GW239" s="24"/>
      <c r="GX239" s="24"/>
      <c r="GY239" s="24"/>
      <c r="GZ239" s="24"/>
      <c r="HA239" s="24"/>
      <c r="HB239" s="24"/>
      <c r="HC239" s="24"/>
      <c r="HD239" s="24"/>
      <c r="HE239" s="24"/>
      <c r="HF239" s="24"/>
      <c r="HG239" s="24"/>
      <c r="HH239" s="24"/>
      <c r="HI239" s="24"/>
      <c r="HJ239" s="24"/>
      <c r="HK239" s="24"/>
      <c r="HL239" s="24"/>
      <c r="HM239" s="24"/>
      <c r="HN239" s="24"/>
      <c r="HO239" s="24"/>
      <c r="HP239" s="24"/>
      <c r="HQ239" s="24"/>
      <c r="HR239" s="24"/>
      <c r="HS239" s="24"/>
      <c r="HT239" s="24"/>
      <c r="HU239" s="24"/>
      <c r="HV239" s="24"/>
      <c r="HW239" s="24"/>
      <c r="HX239" s="24"/>
      <c r="HY239" s="24"/>
      <c r="HZ239" s="24"/>
      <c r="IA239" s="24"/>
      <c r="IB239" s="24"/>
      <c r="IC239" s="24"/>
      <c r="ID239" s="24"/>
      <c r="IE239" s="24"/>
      <c r="IF239" s="24"/>
      <c r="IG239" s="24"/>
    </row>
    <row r="240" spans="1:241" s="28" customFormat="1" ht="12">
      <c r="A240" s="24" t="s">
        <v>195</v>
      </c>
      <c r="B240" s="25" t="s">
        <v>6</v>
      </c>
      <c r="C240" s="26" t="s">
        <v>225</v>
      </c>
      <c r="D240" s="27"/>
      <c r="E240" s="26"/>
      <c r="F240" s="27" t="s">
        <v>6</v>
      </c>
      <c r="G240" s="26" t="s">
        <v>6</v>
      </c>
      <c r="H240" s="26" t="s">
        <v>6</v>
      </c>
      <c r="I240" s="26"/>
      <c r="J240" s="26"/>
      <c r="K240" s="27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 s="24"/>
      <c r="GV240" s="24"/>
      <c r="GW240" s="24"/>
      <c r="GX240" s="24"/>
      <c r="GY240" s="24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4"/>
      <c r="HU240" s="24"/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</row>
    <row r="241" spans="1:241" s="28" customFormat="1" ht="12">
      <c r="A241" s="24" t="s">
        <v>238</v>
      </c>
      <c r="B241" s="25" t="s">
        <v>6</v>
      </c>
      <c r="C241" s="26">
        <f>175312664+460238</f>
        <v>175772902</v>
      </c>
      <c r="D241" s="32" t="s">
        <v>241</v>
      </c>
      <c r="E241" s="27">
        <v>7024088</v>
      </c>
      <c r="F241" s="31" t="s">
        <v>242</v>
      </c>
      <c r="G241" s="26">
        <f>+C241+E241</f>
        <v>182796990</v>
      </c>
      <c r="H241" s="26"/>
      <c r="I241" s="27">
        <v>129674476</v>
      </c>
      <c r="J241" s="26"/>
      <c r="K241" s="27">
        <f>G241-I241</f>
        <v>53122514</v>
      </c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</row>
    <row r="242" spans="1:241" s="28" customFormat="1" ht="12">
      <c r="A242" s="24" t="s">
        <v>223</v>
      </c>
      <c r="B242" s="25"/>
      <c r="C242" s="26">
        <v>39557741</v>
      </c>
      <c r="D242" s="27"/>
      <c r="E242" s="27">
        <v>0</v>
      </c>
      <c r="F242" s="31"/>
      <c r="G242" s="26">
        <f>+C242+E242</f>
        <v>39557741</v>
      </c>
      <c r="H242" s="26"/>
      <c r="I242" s="27">
        <f>4565400+302549</f>
        <v>4867949</v>
      </c>
      <c r="J242" s="26"/>
      <c r="K242" s="27">
        <f>G242-I242</f>
        <v>34689792</v>
      </c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  <c r="FV242" s="24"/>
      <c r="FW242" s="24"/>
      <c r="FX242" s="24"/>
      <c r="FY242" s="24"/>
      <c r="FZ242" s="24"/>
      <c r="GA242" s="24"/>
      <c r="GB242" s="24"/>
      <c r="GC242" s="24"/>
      <c r="GD242" s="24"/>
      <c r="GE242" s="24"/>
      <c r="GF242" s="24"/>
      <c r="GG242" s="24"/>
      <c r="GH242" s="24"/>
      <c r="GI242" s="24"/>
      <c r="GJ242" s="24"/>
      <c r="GK242" s="24"/>
      <c r="GL242" s="24"/>
      <c r="GM242" s="24"/>
      <c r="GN242" s="24"/>
      <c r="GO242" s="24"/>
      <c r="GP242" s="24"/>
      <c r="GQ242" s="24"/>
      <c r="GR242" s="24"/>
      <c r="GS242" s="24"/>
      <c r="GT242" s="24"/>
      <c r="GU242" s="24"/>
      <c r="GV242" s="24"/>
      <c r="GW242" s="24"/>
      <c r="GX242" s="24"/>
      <c r="GY242" s="24"/>
      <c r="GZ242" s="24"/>
      <c r="HA242" s="24"/>
      <c r="HB242" s="24"/>
      <c r="HC242" s="24"/>
      <c r="HD242" s="24"/>
      <c r="HE242" s="24"/>
      <c r="HF242" s="24"/>
      <c r="HG242" s="24"/>
      <c r="HH242" s="24"/>
      <c r="HI242" s="24"/>
      <c r="HJ242" s="24"/>
      <c r="HK242" s="24"/>
      <c r="HL242" s="24"/>
      <c r="HM242" s="24"/>
      <c r="HN242" s="24"/>
      <c r="HO242" s="24"/>
      <c r="HP242" s="24"/>
      <c r="HQ242" s="24"/>
      <c r="HR242" s="24"/>
      <c r="HS242" s="24"/>
      <c r="HT242" s="24"/>
      <c r="HU242" s="24"/>
      <c r="HV242" s="24"/>
      <c r="HW242" s="24"/>
      <c r="HX242" s="24"/>
      <c r="HY242" s="24"/>
      <c r="HZ242" s="24"/>
      <c r="IA242" s="24"/>
      <c r="IB242" s="24"/>
      <c r="IC242" s="24"/>
      <c r="ID242" s="24"/>
      <c r="IE242" s="24"/>
      <c r="IF242" s="24"/>
      <c r="IG242" s="24"/>
    </row>
    <row r="243" spans="1:241" s="28" customFormat="1" ht="12">
      <c r="A243" s="24" t="s">
        <v>11</v>
      </c>
      <c r="B243" s="25" t="s">
        <v>6</v>
      </c>
      <c r="C243" s="38">
        <v>110446551</v>
      </c>
      <c r="D243" s="27"/>
      <c r="E243" s="43">
        <v>3438428</v>
      </c>
      <c r="F243" s="27"/>
      <c r="G243" s="38">
        <f>+C243+E243</f>
        <v>113884979</v>
      </c>
      <c r="H243" s="26"/>
      <c r="I243" s="43">
        <v>106138216</v>
      </c>
      <c r="J243" s="26"/>
      <c r="K243" s="33">
        <f>G243-I243</f>
        <v>7746763</v>
      </c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24"/>
      <c r="HA243" s="24"/>
      <c r="HB243" s="24"/>
      <c r="HC243" s="24"/>
      <c r="HD243" s="24"/>
      <c r="HE243" s="24"/>
      <c r="HF243" s="24"/>
      <c r="HG243" s="24"/>
      <c r="HH243" s="24"/>
      <c r="HI243" s="24"/>
      <c r="HJ243" s="24"/>
      <c r="HK243" s="24"/>
      <c r="HL243" s="24"/>
      <c r="HM243" s="24"/>
      <c r="HN243" s="24"/>
      <c r="HO243" s="24"/>
      <c r="HP243" s="24"/>
      <c r="HQ243" s="24"/>
      <c r="HR243" s="24"/>
      <c r="HS243" s="24"/>
      <c r="HT243" s="24"/>
      <c r="HU243" s="24"/>
      <c r="HV243" s="24"/>
      <c r="HW243" s="24"/>
      <c r="HX243" s="24"/>
      <c r="HY243" s="24"/>
      <c r="HZ243" s="24"/>
      <c r="IA243" s="24"/>
      <c r="IB243" s="24"/>
      <c r="IC243" s="24"/>
      <c r="ID243" s="24"/>
      <c r="IE243" s="24"/>
      <c r="IF243" s="24"/>
      <c r="IG243" s="24"/>
    </row>
    <row r="244" spans="1:241" s="28" customFormat="1" ht="12">
      <c r="A244" s="24"/>
      <c r="B244" s="25" t="s">
        <v>6</v>
      </c>
      <c r="C244" s="26"/>
      <c r="D244" s="27"/>
      <c r="E244" s="26"/>
      <c r="F244" s="27"/>
      <c r="G244" s="26"/>
      <c r="H244" s="26"/>
      <c r="I244" s="26"/>
      <c r="J244" s="26"/>
      <c r="K244" s="27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</row>
    <row r="245" spans="1:241" s="28" customFormat="1" ht="12">
      <c r="A245" s="24" t="s">
        <v>198</v>
      </c>
      <c r="B245" s="25" t="s">
        <v>6</v>
      </c>
      <c r="C245" s="38">
        <f>SUM(C241:C244)</f>
        <v>325777194</v>
      </c>
      <c r="D245" s="27"/>
      <c r="E245" s="38">
        <f>SUM(E241:E244)</f>
        <v>10462516</v>
      </c>
      <c r="F245" s="27"/>
      <c r="G245" s="38">
        <f>+C245+E245</f>
        <v>336239710</v>
      </c>
      <c r="H245" s="26"/>
      <c r="I245" s="38">
        <f>SUM(I241:I244)</f>
        <v>240680641</v>
      </c>
      <c r="J245" s="26"/>
      <c r="K245" s="33">
        <f>G245-I245</f>
        <v>95559069</v>
      </c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</row>
    <row r="246" spans="1:241" s="28" customFormat="1" ht="12">
      <c r="A246" s="24"/>
      <c r="B246" s="25" t="s">
        <v>6</v>
      </c>
      <c r="C246" s="26"/>
      <c r="D246" s="27"/>
      <c r="E246" s="26"/>
      <c r="F246" s="27"/>
      <c r="G246" s="26"/>
      <c r="H246" s="26"/>
      <c r="I246" s="26"/>
      <c r="J246" s="26"/>
      <c r="K246" s="27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24"/>
      <c r="HA246" s="24"/>
      <c r="HB246" s="24"/>
      <c r="HC246" s="24"/>
      <c r="HD246" s="24"/>
      <c r="HE246" s="24"/>
      <c r="HF246" s="24"/>
      <c r="HG246" s="24"/>
      <c r="HH246" s="24"/>
      <c r="HI246" s="24"/>
      <c r="HJ246" s="24"/>
      <c r="HK246" s="24"/>
      <c r="HL246" s="24"/>
      <c r="HM246" s="24"/>
      <c r="HN246" s="24"/>
      <c r="HO246" s="24"/>
      <c r="HP246" s="24"/>
      <c r="HQ246" s="24"/>
      <c r="HR246" s="24"/>
      <c r="HS246" s="24"/>
      <c r="HT246" s="24"/>
      <c r="HU246" s="24"/>
      <c r="HV246" s="24"/>
      <c r="HW246" s="24"/>
      <c r="HX246" s="24"/>
      <c r="HY246" s="24"/>
      <c r="HZ246" s="24"/>
      <c r="IA246" s="24"/>
      <c r="IB246" s="24"/>
      <c r="IC246" s="24"/>
      <c r="ID246" s="24"/>
      <c r="IE246" s="24"/>
      <c r="IF246" s="24"/>
      <c r="IG246" s="24"/>
    </row>
    <row r="247" spans="1:241" s="28" customFormat="1" ht="12">
      <c r="A247" s="24" t="s">
        <v>194</v>
      </c>
      <c r="B247" s="25" t="s">
        <v>6</v>
      </c>
      <c r="C247" s="26" t="s">
        <v>225</v>
      </c>
      <c r="D247" s="27"/>
      <c r="E247" s="26"/>
      <c r="F247" s="27" t="s">
        <v>6</v>
      </c>
      <c r="G247" s="26" t="s">
        <v>6</v>
      </c>
      <c r="H247" s="26" t="s">
        <v>6</v>
      </c>
      <c r="I247" s="26"/>
      <c r="J247" s="26"/>
      <c r="K247" s="27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</row>
    <row r="248" spans="1:241" s="28" customFormat="1" ht="12">
      <c r="A248" s="24" t="s">
        <v>5</v>
      </c>
      <c r="B248" s="25" t="s">
        <v>6</v>
      </c>
      <c r="C248" s="26" t="s">
        <v>225</v>
      </c>
      <c r="D248" s="27"/>
      <c r="E248" s="26"/>
      <c r="F248" s="27" t="s">
        <v>6</v>
      </c>
      <c r="G248" s="26" t="s">
        <v>6</v>
      </c>
      <c r="H248" s="26" t="s">
        <v>6</v>
      </c>
      <c r="I248" s="26"/>
      <c r="J248" s="26"/>
      <c r="K248" s="27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</row>
    <row r="249" spans="1:241" s="28" customFormat="1" ht="12">
      <c r="A249" s="24" t="s">
        <v>12</v>
      </c>
      <c r="B249" s="25" t="s">
        <v>6</v>
      </c>
      <c r="C249" s="26">
        <v>29878</v>
      </c>
      <c r="D249" s="27"/>
      <c r="E249" s="27">
        <v>0</v>
      </c>
      <c r="F249" s="27"/>
      <c r="G249" s="26">
        <f>+C249+E249</f>
        <v>29878</v>
      </c>
      <c r="H249" s="26"/>
      <c r="I249" s="27">
        <v>0</v>
      </c>
      <c r="J249" s="26"/>
      <c r="K249" s="27">
        <f>G249-I249</f>
        <v>29878</v>
      </c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  <c r="GU249" s="24"/>
      <c r="GV249" s="24"/>
      <c r="GW249" s="24"/>
      <c r="GX249" s="24"/>
      <c r="GY249" s="24"/>
      <c r="GZ249" s="24"/>
      <c r="HA249" s="24"/>
      <c r="HB249" s="24"/>
      <c r="HC249" s="24"/>
      <c r="HD249" s="24"/>
      <c r="HE249" s="24"/>
      <c r="HF249" s="24"/>
      <c r="HG249" s="24"/>
      <c r="HH249" s="24"/>
      <c r="HI249" s="24"/>
      <c r="HJ249" s="24"/>
      <c r="HK249" s="24"/>
      <c r="HL249" s="24"/>
      <c r="HM249" s="24"/>
      <c r="HN249" s="24"/>
      <c r="HO249" s="24"/>
      <c r="HP249" s="24"/>
      <c r="HQ249" s="24"/>
      <c r="HR249" s="24"/>
      <c r="HS249" s="24"/>
      <c r="HT249" s="24"/>
      <c r="HU249" s="24"/>
      <c r="HV249" s="24"/>
      <c r="HW249" s="24"/>
      <c r="HX249" s="24"/>
      <c r="HY249" s="24"/>
      <c r="HZ249" s="24"/>
      <c r="IA249" s="24"/>
      <c r="IB249" s="24"/>
      <c r="IC249" s="24"/>
      <c r="ID249" s="24"/>
      <c r="IE249" s="24"/>
      <c r="IF249" s="24"/>
      <c r="IG249" s="24"/>
    </row>
    <row r="250" spans="1:241" s="28" customFormat="1" ht="12">
      <c r="A250" s="24" t="s">
        <v>13</v>
      </c>
      <c r="B250" s="25" t="s">
        <v>6</v>
      </c>
      <c r="C250" s="26">
        <v>17470</v>
      </c>
      <c r="D250" s="27"/>
      <c r="E250" s="27">
        <v>0</v>
      </c>
      <c r="F250" s="27"/>
      <c r="G250" s="26">
        <f>+C250+E250</f>
        <v>17470</v>
      </c>
      <c r="H250" s="26"/>
      <c r="I250" s="27">
        <v>17228</v>
      </c>
      <c r="J250" s="26"/>
      <c r="K250" s="27">
        <f>G250-I250</f>
        <v>242</v>
      </c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  <c r="GJ250" s="24"/>
      <c r="GK250" s="24"/>
      <c r="GL250" s="24"/>
      <c r="GM250" s="24"/>
      <c r="GN250" s="24"/>
      <c r="GO250" s="24"/>
      <c r="GP250" s="24"/>
      <c r="GQ250" s="24"/>
      <c r="GR250" s="24"/>
      <c r="GS250" s="24"/>
      <c r="GT250" s="24"/>
      <c r="GU250" s="24"/>
      <c r="GV250" s="24"/>
      <c r="GW250" s="24"/>
      <c r="GX250" s="24"/>
      <c r="GY250" s="24"/>
      <c r="GZ250" s="24"/>
      <c r="HA250" s="24"/>
      <c r="HB250" s="24"/>
      <c r="HC250" s="24"/>
      <c r="HD250" s="24"/>
      <c r="HE250" s="24"/>
      <c r="HF250" s="24"/>
      <c r="HG250" s="24"/>
      <c r="HH250" s="24"/>
      <c r="HI250" s="24"/>
      <c r="HJ250" s="24"/>
      <c r="HK250" s="24"/>
      <c r="HL250" s="24"/>
      <c r="HM250" s="24"/>
      <c r="HN250" s="24"/>
      <c r="HO250" s="24"/>
      <c r="HP250" s="24"/>
      <c r="HQ250" s="24"/>
      <c r="HR250" s="24"/>
      <c r="HS250" s="24"/>
      <c r="HT250" s="24"/>
      <c r="HU250" s="24"/>
      <c r="HV250" s="24"/>
      <c r="HW250" s="24"/>
      <c r="HX250" s="24"/>
      <c r="HY250" s="24"/>
      <c r="HZ250" s="24"/>
      <c r="IA250" s="24"/>
      <c r="IB250" s="24"/>
      <c r="IC250" s="24"/>
      <c r="ID250" s="24"/>
      <c r="IE250" s="24"/>
      <c r="IF250" s="24"/>
      <c r="IG250" s="24"/>
    </row>
    <row r="251" spans="1:241" s="28" customFormat="1" ht="12">
      <c r="A251" s="24" t="s">
        <v>14</v>
      </c>
      <c r="B251" s="25" t="s">
        <v>6</v>
      </c>
      <c r="C251" s="34">
        <v>5158</v>
      </c>
      <c r="D251" s="27"/>
      <c r="E251" s="33">
        <v>0</v>
      </c>
      <c r="F251" s="27"/>
      <c r="G251" s="34">
        <f>+C251+E251</f>
        <v>5158</v>
      </c>
      <c r="H251" s="26"/>
      <c r="I251" s="33">
        <v>5158</v>
      </c>
      <c r="J251" s="26"/>
      <c r="K251" s="33">
        <f>G251-I251</f>
        <v>0</v>
      </c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 s="24"/>
      <c r="GV251" s="24"/>
      <c r="GW251" s="24"/>
      <c r="GX251" s="24"/>
      <c r="GY251" s="24"/>
      <c r="GZ251" s="24"/>
      <c r="HA251" s="24"/>
      <c r="HB251" s="24"/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</row>
    <row r="252" spans="1:241" s="28" customFormat="1" ht="12">
      <c r="A252" s="24"/>
      <c r="B252" s="25" t="s">
        <v>6</v>
      </c>
      <c r="C252" s="39"/>
      <c r="D252" s="40"/>
      <c r="E252" s="40"/>
      <c r="F252" s="40"/>
      <c r="G252" s="39"/>
      <c r="H252" s="26"/>
      <c r="I252" s="40"/>
      <c r="J252" s="26"/>
      <c r="K252" s="27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 s="24"/>
      <c r="GV252" s="24"/>
      <c r="GW252" s="24"/>
      <c r="GX252" s="24"/>
      <c r="GY252" s="24"/>
      <c r="GZ252" s="24"/>
      <c r="HA252" s="24"/>
      <c r="HB252" s="24"/>
      <c r="HC252" s="24"/>
      <c r="HD252" s="24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24"/>
      <c r="HR252" s="24"/>
      <c r="HS252" s="24"/>
      <c r="HT252" s="24"/>
      <c r="HU252" s="24"/>
      <c r="HV252" s="24"/>
      <c r="HW252" s="24"/>
      <c r="HX252" s="24"/>
      <c r="HY252" s="24"/>
      <c r="HZ252" s="24"/>
      <c r="IA252" s="24"/>
      <c r="IB252" s="24"/>
      <c r="IC252" s="24"/>
      <c r="ID252" s="24"/>
      <c r="IE252" s="24"/>
      <c r="IF252" s="24"/>
      <c r="IG252" s="24"/>
    </row>
    <row r="253" spans="1:241" s="28" customFormat="1" ht="12">
      <c r="A253" s="24" t="s">
        <v>199</v>
      </c>
      <c r="B253" s="25" t="s">
        <v>6</v>
      </c>
      <c r="C253" s="38">
        <f>SUM(C249:C252)</f>
        <v>52506</v>
      </c>
      <c r="D253" s="27"/>
      <c r="E253" s="38">
        <f>SUM(E249:E252)</f>
        <v>0</v>
      </c>
      <c r="F253" s="27"/>
      <c r="G253" s="38">
        <f>+C253+E253</f>
        <v>52506</v>
      </c>
      <c r="H253" s="26"/>
      <c r="I253" s="38">
        <f>SUM(I249:I252)</f>
        <v>22386</v>
      </c>
      <c r="J253" s="26"/>
      <c r="K253" s="33">
        <f>G253-I253</f>
        <v>30120</v>
      </c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  <c r="FY253" s="24"/>
      <c r="FZ253" s="24"/>
      <c r="GA253" s="24"/>
      <c r="GB253" s="24"/>
      <c r="GC253" s="24"/>
      <c r="GD253" s="24"/>
      <c r="GE253" s="24"/>
      <c r="GF253" s="24"/>
      <c r="GG253" s="24"/>
      <c r="GH253" s="24"/>
      <c r="GI253" s="24"/>
      <c r="GJ253" s="24"/>
      <c r="GK253" s="24"/>
      <c r="GL253" s="24"/>
      <c r="GM253" s="24"/>
      <c r="GN253" s="24"/>
      <c r="GO253" s="24"/>
      <c r="GP253" s="24"/>
      <c r="GQ253" s="24"/>
      <c r="GR253" s="24"/>
      <c r="GS253" s="24"/>
      <c r="GT253" s="24"/>
      <c r="GU253" s="24"/>
      <c r="GV253" s="24"/>
      <c r="GW253" s="24"/>
      <c r="GX253" s="24"/>
      <c r="GY253" s="24"/>
      <c r="GZ253" s="24"/>
      <c r="HA253" s="24"/>
      <c r="HB253" s="24"/>
      <c r="HC253" s="24"/>
      <c r="HD253" s="24"/>
      <c r="HE253" s="24"/>
      <c r="HF253" s="24"/>
      <c r="HG253" s="24"/>
      <c r="HH253" s="24"/>
      <c r="HI253" s="24"/>
      <c r="HJ253" s="24"/>
      <c r="HK253" s="24"/>
      <c r="HL253" s="24"/>
      <c r="HM253" s="24"/>
      <c r="HN253" s="24"/>
      <c r="HO253" s="24"/>
      <c r="HP253" s="24"/>
      <c r="HQ253" s="24"/>
      <c r="HR253" s="24"/>
      <c r="HS253" s="24"/>
      <c r="HT253" s="24"/>
      <c r="HU253" s="24"/>
      <c r="HV253" s="24"/>
      <c r="HW253" s="24"/>
      <c r="HX253" s="24"/>
      <c r="HY253" s="24"/>
      <c r="HZ253" s="24"/>
      <c r="IA253" s="24"/>
      <c r="IB253" s="24"/>
      <c r="IC253" s="24"/>
      <c r="ID253" s="24"/>
      <c r="IE253" s="24"/>
      <c r="IF253" s="24"/>
      <c r="IG253" s="24"/>
    </row>
    <row r="254" spans="1:241" s="28" customFormat="1" ht="12">
      <c r="A254" s="24"/>
      <c r="B254" s="25" t="s">
        <v>6</v>
      </c>
      <c r="C254" s="24"/>
      <c r="D254" s="32"/>
      <c r="E254" s="35"/>
      <c r="F254" s="32"/>
      <c r="G254" s="24"/>
      <c r="H254" s="24"/>
      <c r="I254" s="35"/>
      <c r="J254" s="24"/>
      <c r="K254" s="32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  <c r="GJ254" s="24"/>
      <c r="GK254" s="24"/>
      <c r="GL254" s="24"/>
      <c r="GM254" s="24"/>
      <c r="GN254" s="24"/>
      <c r="GO254" s="24"/>
      <c r="GP254" s="24"/>
      <c r="GQ254" s="24"/>
      <c r="GR254" s="24"/>
      <c r="GS254" s="24"/>
      <c r="GT254" s="24"/>
      <c r="GU254" s="24"/>
      <c r="GV254" s="24"/>
      <c r="GW254" s="24"/>
      <c r="GX254" s="24"/>
      <c r="GY254" s="24"/>
      <c r="GZ254" s="24"/>
      <c r="HA254" s="24"/>
      <c r="HB254" s="24"/>
      <c r="HC254" s="24"/>
      <c r="HD254" s="24"/>
      <c r="HE254" s="24"/>
      <c r="HF254" s="24"/>
      <c r="HG254" s="24"/>
      <c r="HH254" s="24"/>
      <c r="HI254" s="24"/>
      <c r="HJ254" s="24"/>
      <c r="HK254" s="24"/>
      <c r="HL254" s="24"/>
      <c r="HM254" s="24"/>
      <c r="HN254" s="24"/>
      <c r="HO254" s="24"/>
      <c r="HP254" s="24"/>
      <c r="HQ254" s="24"/>
      <c r="HR254" s="24"/>
      <c r="HS254" s="24"/>
      <c r="HT254" s="24"/>
      <c r="HU254" s="24"/>
      <c r="HV254" s="24"/>
      <c r="HW254" s="24"/>
      <c r="HX254" s="24"/>
      <c r="HY254" s="24"/>
      <c r="HZ254" s="24"/>
      <c r="IA254" s="24"/>
      <c r="IB254" s="24"/>
      <c r="IC254" s="24"/>
      <c r="ID254" s="24"/>
      <c r="IE254" s="24"/>
      <c r="IF254" s="24"/>
      <c r="IG254" s="24"/>
    </row>
    <row r="255" spans="1:241" s="45" customFormat="1" ht="12.75" thickBot="1">
      <c r="A255" s="36" t="s">
        <v>200</v>
      </c>
      <c r="B255" s="25" t="s">
        <v>6</v>
      </c>
      <c r="C255" s="44">
        <f>C253+C245+C238+C173</f>
        <v>1022278382</v>
      </c>
      <c r="D255" s="37"/>
      <c r="E255" s="44">
        <f>E253+E245+E238+E173</f>
        <v>55720712</v>
      </c>
      <c r="F255" s="37"/>
      <c r="G255" s="44">
        <f>+C255+E255</f>
        <v>1077999094</v>
      </c>
      <c r="H255" s="36"/>
      <c r="I255" s="44">
        <f>I253+I245+I238+I173</f>
        <v>541515605</v>
      </c>
      <c r="J255" s="36"/>
      <c r="K255" s="44">
        <f>G255-I255</f>
        <v>536483489</v>
      </c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36"/>
      <c r="GI255" s="36"/>
      <c r="GJ255" s="36"/>
      <c r="GK255" s="36"/>
      <c r="GL255" s="36"/>
      <c r="GM255" s="36"/>
      <c r="GN255" s="36"/>
      <c r="GO255" s="36"/>
      <c r="GP255" s="36"/>
      <c r="GQ255" s="36"/>
      <c r="GR255" s="36"/>
      <c r="GS255" s="36"/>
      <c r="GT255" s="36"/>
      <c r="GU255" s="36"/>
      <c r="GV255" s="36"/>
      <c r="GW255" s="36"/>
      <c r="GX255" s="36"/>
      <c r="GY255" s="36"/>
      <c r="GZ255" s="36"/>
      <c r="HA255" s="36"/>
      <c r="HB255" s="36"/>
      <c r="HC255" s="36"/>
      <c r="HD255" s="36"/>
      <c r="HE255" s="36"/>
      <c r="HF255" s="36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6"/>
      <c r="HX255" s="36"/>
      <c r="HY255" s="36"/>
      <c r="HZ255" s="36"/>
      <c r="IA255" s="36"/>
      <c r="IB255" s="36"/>
      <c r="IC255" s="36"/>
      <c r="ID255" s="36"/>
      <c r="IE255" s="36"/>
      <c r="IF255" s="36"/>
      <c r="IG255" s="36"/>
    </row>
    <row r="256" spans="1:241" s="28" customFormat="1" ht="12.75" thickTop="1">
      <c r="A256" s="24"/>
      <c r="B256" s="25" t="s">
        <v>6</v>
      </c>
      <c r="C256" s="24"/>
      <c r="D256" s="32"/>
      <c r="E256" s="35"/>
      <c r="F256" s="32"/>
      <c r="G256" s="24"/>
      <c r="H256" s="24"/>
      <c r="I256" s="35"/>
      <c r="J256" s="24"/>
      <c r="K256" s="32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 s="24"/>
      <c r="GV256" s="24"/>
      <c r="GW256" s="24"/>
      <c r="GX256" s="24"/>
      <c r="GY256" s="24"/>
      <c r="GZ256" s="24"/>
      <c r="HA256" s="24"/>
      <c r="HB256" s="24"/>
      <c r="HC256" s="24"/>
      <c r="HD256" s="24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24"/>
      <c r="HR256" s="24"/>
      <c r="HS256" s="24"/>
      <c r="HT256" s="24"/>
      <c r="HU256" s="24"/>
      <c r="HV256" s="24"/>
      <c r="HW256" s="24"/>
      <c r="HX256" s="24"/>
      <c r="HY256" s="24"/>
      <c r="HZ256" s="24"/>
      <c r="IA256" s="24"/>
      <c r="IB256" s="24"/>
      <c r="IC256" s="24"/>
      <c r="ID256" s="24"/>
      <c r="IE256" s="24"/>
      <c r="IF256" s="24"/>
      <c r="IG256" s="24"/>
    </row>
    <row r="257" spans="1:241" s="28" customFormat="1" ht="12">
      <c r="A257" s="24"/>
      <c r="B257" s="25"/>
      <c r="C257" s="24"/>
      <c r="D257" s="32"/>
      <c r="E257" s="35"/>
      <c r="F257" s="32"/>
      <c r="G257" s="24"/>
      <c r="H257" s="24"/>
      <c r="I257" s="35"/>
      <c r="J257" s="24"/>
      <c r="K257" s="32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4"/>
      <c r="FV257" s="24"/>
      <c r="FW257" s="24"/>
      <c r="FX257" s="24"/>
      <c r="FY257" s="24"/>
      <c r="FZ257" s="24"/>
      <c r="GA257" s="24"/>
      <c r="GB257" s="24"/>
      <c r="GC257" s="24"/>
      <c r="GD257" s="24"/>
      <c r="GE257" s="24"/>
      <c r="GF257" s="24"/>
      <c r="GG257" s="24"/>
      <c r="GH257" s="24"/>
      <c r="GI257" s="24"/>
      <c r="GJ257" s="24"/>
      <c r="GK257" s="24"/>
      <c r="GL257" s="24"/>
      <c r="GM257" s="24"/>
      <c r="GN257" s="24"/>
      <c r="GO257" s="24"/>
      <c r="GP257" s="24"/>
      <c r="GQ257" s="24"/>
      <c r="GR257" s="24"/>
      <c r="GS257" s="24"/>
      <c r="GT257" s="24"/>
      <c r="GU257" s="24"/>
      <c r="GV257" s="24"/>
      <c r="GW257" s="24"/>
      <c r="GX257" s="24"/>
      <c r="GY257" s="24"/>
      <c r="GZ257" s="24"/>
      <c r="HA257" s="24"/>
      <c r="HB257" s="24"/>
      <c r="HC257" s="24"/>
      <c r="HD257" s="24"/>
      <c r="HE257" s="24"/>
      <c r="HF257" s="24"/>
      <c r="HG257" s="24"/>
      <c r="HH257" s="24"/>
      <c r="HI257" s="24"/>
      <c r="HJ257" s="24"/>
      <c r="HK257" s="24"/>
      <c r="HL257" s="24"/>
      <c r="HM257" s="24"/>
      <c r="HN257" s="24"/>
      <c r="HO257" s="24"/>
      <c r="HP257" s="24"/>
      <c r="HQ257" s="24"/>
      <c r="HR257" s="24"/>
      <c r="HS257" s="24"/>
      <c r="HT257" s="24"/>
      <c r="HU257" s="24"/>
      <c r="HV257" s="24"/>
      <c r="HW257" s="24"/>
      <c r="HX257" s="24"/>
      <c r="HY257" s="24"/>
      <c r="HZ257" s="24"/>
      <c r="IA257" s="24"/>
      <c r="IB257" s="24"/>
      <c r="IC257" s="24"/>
      <c r="ID257" s="24"/>
      <c r="IE257" s="24"/>
      <c r="IF257" s="24"/>
      <c r="IG257" s="24"/>
    </row>
    <row r="258" spans="1:241" s="28" customFormat="1" ht="12">
      <c r="A258" s="24" t="s">
        <v>244</v>
      </c>
      <c r="B258" s="25"/>
      <c r="D258" s="32"/>
      <c r="E258" s="24"/>
      <c r="F258" s="32"/>
      <c r="H258" s="24"/>
      <c r="I258" s="32"/>
      <c r="J258" s="24"/>
      <c r="K258" s="32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  <c r="GJ258" s="24"/>
      <c r="GK258" s="24"/>
      <c r="GL258" s="24"/>
      <c r="GM258" s="24"/>
      <c r="GN258" s="24"/>
      <c r="GO258" s="24"/>
      <c r="GP258" s="24"/>
      <c r="GQ258" s="24"/>
      <c r="GR258" s="24"/>
      <c r="GS258" s="24"/>
      <c r="GT258" s="24"/>
      <c r="GU258" s="24"/>
      <c r="GV258" s="24"/>
      <c r="GW258" s="24"/>
      <c r="GX258" s="24"/>
      <c r="GY258" s="24"/>
      <c r="GZ258" s="24"/>
      <c r="HA258" s="24"/>
      <c r="HB258" s="24"/>
      <c r="HC258" s="24"/>
      <c r="HD258" s="24"/>
      <c r="HE258" s="24"/>
      <c r="HF258" s="24"/>
      <c r="HG258" s="24"/>
      <c r="HH258" s="24"/>
      <c r="HI258" s="24"/>
      <c r="HJ258" s="24"/>
      <c r="HK258" s="24"/>
      <c r="HL258" s="24"/>
      <c r="HM258" s="24"/>
      <c r="HN258" s="24"/>
      <c r="HO258" s="24"/>
      <c r="HP258" s="24"/>
      <c r="HQ258" s="24"/>
      <c r="HR258" s="24"/>
      <c r="HS258" s="24"/>
      <c r="HT258" s="24"/>
      <c r="HU258" s="24"/>
      <c r="HV258" s="24"/>
      <c r="HW258" s="24"/>
      <c r="HX258" s="24"/>
      <c r="HY258" s="24"/>
      <c r="HZ258" s="24"/>
      <c r="IA258" s="24"/>
      <c r="IB258" s="24"/>
      <c r="IC258" s="24"/>
      <c r="ID258" s="24"/>
      <c r="IE258" s="24"/>
      <c r="IF258" s="24"/>
      <c r="IG258" s="24"/>
    </row>
    <row r="259" spans="1:241" s="28" customFormat="1" ht="12">
      <c r="A259" s="24" t="s">
        <v>245</v>
      </c>
      <c r="B259" s="25"/>
      <c r="D259" s="32"/>
      <c r="E259" s="24"/>
      <c r="F259" s="32"/>
      <c r="H259" s="24"/>
      <c r="I259" s="32"/>
      <c r="J259" s="24"/>
      <c r="K259" s="32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  <c r="FQ259" s="24"/>
      <c r="FR259" s="24"/>
      <c r="FS259" s="24"/>
      <c r="FT259" s="24"/>
      <c r="FU259" s="24"/>
      <c r="FV259" s="24"/>
      <c r="FW259" s="24"/>
      <c r="FX259" s="24"/>
      <c r="FY259" s="24"/>
      <c r="FZ259" s="24"/>
      <c r="GA259" s="24"/>
      <c r="GB259" s="24"/>
      <c r="GC259" s="24"/>
      <c r="GD259" s="24"/>
      <c r="GE259" s="24"/>
      <c r="GF259" s="24"/>
      <c r="GG259" s="24"/>
      <c r="GH259" s="24"/>
      <c r="GI259" s="24"/>
      <c r="GJ259" s="24"/>
      <c r="GK259" s="24"/>
      <c r="GL259" s="24"/>
      <c r="GM259" s="24"/>
      <c r="GN259" s="24"/>
      <c r="GO259" s="24"/>
      <c r="GP259" s="24"/>
      <c r="GQ259" s="24"/>
      <c r="GR259" s="24"/>
      <c r="GS259" s="24"/>
      <c r="GT259" s="24"/>
      <c r="GU259" s="24"/>
      <c r="GV259" s="24"/>
      <c r="GW259" s="24"/>
      <c r="GX259" s="24"/>
      <c r="GY259" s="24"/>
      <c r="GZ259" s="24"/>
      <c r="HA259" s="24"/>
      <c r="HB259" s="24"/>
      <c r="HC259" s="24"/>
      <c r="HD259" s="24"/>
      <c r="HE259" s="24"/>
      <c r="HF259" s="24"/>
      <c r="HG259" s="24"/>
      <c r="HH259" s="24"/>
      <c r="HI259" s="24"/>
      <c r="HJ259" s="24"/>
      <c r="HK259" s="24"/>
      <c r="HL259" s="24"/>
      <c r="HM259" s="24"/>
      <c r="HN259" s="24"/>
      <c r="HO259" s="24"/>
      <c r="HP259" s="24"/>
      <c r="HQ259" s="24"/>
      <c r="HR259" s="24"/>
      <c r="HS259" s="24"/>
      <c r="HT259" s="24"/>
      <c r="HU259" s="24"/>
      <c r="HV259" s="24"/>
      <c r="HW259" s="24"/>
      <c r="HX259" s="24"/>
      <c r="HY259" s="24"/>
      <c r="HZ259" s="24"/>
      <c r="IA259" s="24"/>
      <c r="IB259" s="24"/>
      <c r="IC259" s="24"/>
      <c r="ID259" s="24"/>
      <c r="IE259" s="24"/>
      <c r="IF259" s="24"/>
      <c r="IG259" s="24"/>
    </row>
    <row r="260" spans="1:241" s="28" customFormat="1" ht="12">
      <c r="A260" s="24" t="s">
        <v>246</v>
      </c>
      <c r="B260" s="25"/>
      <c r="D260" s="32"/>
      <c r="E260" s="24"/>
      <c r="F260" s="32"/>
      <c r="H260" s="24"/>
      <c r="I260" s="32"/>
      <c r="J260" s="24"/>
      <c r="K260" s="32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  <c r="GJ260" s="24"/>
      <c r="GK260" s="24"/>
      <c r="GL260" s="24"/>
      <c r="GM260" s="24"/>
      <c r="GN260" s="24"/>
      <c r="GO260" s="24"/>
      <c r="GP260" s="24"/>
      <c r="GQ260" s="24"/>
      <c r="GR260" s="24"/>
      <c r="GS260" s="24"/>
      <c r="GT260" s="24"/>
      <c r="GU260" s="24"/>
      <c r="GV260" s="24"/>
      <c r="GW260" s="24"/>
      <c r="GX260" s="24"/>
      <c r="GY260" s="24"/>
      <c r="GZ260" s="24"/>
      <c r="HA260" s="24"/>
      <c r="HB260" s="24"/>
      <c r="HC260" s="24"/>
      <c r="HD260" s="24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24"/>
      <c r="HR260" s="24"/>
      <c r="HS260" s="24"/>
      <c r="HT260" s="24"/>
      <c r="HU260" s="24"/>
      <c r="HV260" s="24"/>
      <c r="HW260" s="24"/>
      <c r="HX260" s="24"/>
      <c r="HY260" s="24"/>
      <c r="HZ260" s="24"/>
      <c r="IA260" s="24"/>
      <c r="IB260" s="24"/>
      <c r="IC260" s="24"/>
      <c r="ID260" s="24"/>
      <c r="IE260" s="24"/>
      <c r="IF260" s="24"/>
      <c r="IG260" s="24"/>
    </row>
    <row r="261" spans="1:241" s="28" customFormat="1" ht="12">
      <c r="A261" s="24"/>
      <c r="B261" s="25"/>
      <c r="D261" s="32"/>
      <c r="E261" s="24"/>
      <c r="F261" s="32"/>
      <c r="H261" s="24"/>
      <c r="I261" s="32"/>
      <c r="J261" s="24"/>
      <c r="K261" s="32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  <c r="FQ261" s="24"/>
      <c r="FR261" s="24"/>
      <c r="FS261" s="24"/>
      <c r="FT261" s="24"/>
      <c r="FU261" s="24"/>
      <c r="FV261" s="24"/>
      <c r="FW261" s="24"/>
      <c r="FX261" s="24"/>
      <c r="FY261" s="24"/>
      <c r="FZ261" s="24"/>
      <c r="GA261" s="24"/>
      <c r="GB261" s="24"/>
      <c r="GC261" s="24"/>
      <c r="GD261" s="24"/>
      <c r="GE261" s="24"/>
      <c r="GF261" s="24"/>
      <c r="GG261" s="24"/>
      <c r="GH261" s="24"/>
      <c r="GI261" s="24"/>
      <c r="GJ261" s="24"/>
      <c r="GK261" s="24"/>
      <c r="GL261" s="24"/>
      <c r="GM261" s="24"/>
      <c r="GN261" s="24"/>
      <c r="GO261" s="24"/>
      <c r="GP261" s="24"/>
      <c r="GQ261" s="24"/>
      <c r="GR261" s="24"/>
      <c r="GS261" s="24"/>
      <c r="GT261" s="24"/>
      <c r="GU261" s="24"/>
      <c r="GV261" s="24"/>
      <c r="GW261" s="24"/>
      <c r="GX261" s="24"/>
      <c r="GY261" s="24"/>
      <c r="GZ261" s="24"/>
      <c r="HA261" s="24"/>
      <c r="HB261" s="24"/>
      <c r="HC261" s="24"/>
      <c r="HD261" s="24"/>
      <c r="HE261" s="24"/>
      <c r="HF261" s="24"/>
      <c r="HG261" s="24"/>
      <c r="HH261" s="24"/>
      <c r="HI261" s="24"/>
      <c r="HJ261" s="24"/>
      <c r="HK261" s="24"/>
      <c r="HL261" s="24"/>
      <c r="HM261" s="24"/>
      <c r="HN261" s="24"/>
      <c r="HO261" s="24"/>
      <c r="HP261" s="24"/>
      <c r="HQ261" s="24"/>
      <c r="HR261" s="24"/>
      <c r="HS261" s="24"/>
      <c r="HT261" s="24"/>
      <c r="HU261" s="24"/>
      <c r="HV261" s="24"/>
      <c r="HW261" s="24"/>
      <c r="HX261" s="24"/>
      <c r="HY261" s="24"/>
      <c r="HZ261" s="24"/>
      <c r="IA261" s="24"/>
      <c r="IB261" s="24"/>
      <c r="IC261" s="24"/>
      <c r="ID261" s="24"/>
      <c r="IE261" s="24"/>
      <c r="IF261" s="24"/>
      <c r="IG261" s="24"/>
    </row>
    <row r="262" spans="1:241" s="28" customFormat="1" ht="12">
      <c r="A262" s="24"/>
      <c r="B262" s="25"/>
      <c r="C262" s="24"/>
      <c r="D262" s="32"/>
      <c r="E262" s="24"/>
      <c r="F262" s="32"/>
      <c r="G262" s="24"/>
      <c r="H262" s="24"/>
      <c r="I262" s="32"/>
      <c r="J262" s="24"/>
      <c r="K262" s="32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  <c r="FQ262" s="24"/>
      <c r="FR262" s="24"/>
      <c r="FS262" s="24"/>
      <c r="FT262" s="24"/>
      <c r="FU262" s="24"/>
      <c r="FV262" s="24"/>
      <c r="FW262" s="24"/>
      <c r="FX262" s="24"/>
      <c r="FY262" s="24"/>
      <c r="FZ262" s="24"/>
      <c r="GA262" s="24"/>
      <c r="GB262" s="24"/>
      <c r="GC262" s="24"/>
      <c r="GD262" s="24"/>
      <c r="GE262" s="24"/>
      <c r="GF262" s="24"/>
      <c r="GG262" s="24"/>
      <c r="GH262" s="24"/>
      <c r="GI262" s="24"/>
      <c r="GJ262" s="24"/>
      <c r="GK262" s="24"/>
      <c r="GL262" s="24"/>
      <c r="GM262" s="24"/>
      <c r="GN262" s="24"/>
      <c r="GO262" s="24"/>
      <c r="GP262" s="24"/>
      <c r="GQ262" s="24"/>
      <c r="GR262" s="24"/>
      <c r="GS262" s="24"/>
      <c r="GT262" s="24"/>
      <c r="GU262" s="24"/>
      <c r="GV262" s="24"/>
      <c r="GW262" s="24"/>
      <c r="GX262" s="24"/>
      <c r="GY262" s="24"/>
      <c r="GZ262" s="24"/>
      <c r="HA262" s="24"/>
      <c r="HB262" s="24"/>
      <c r="HC262" s="24"/>
      <c r="HD262" s="24"/>
      <c r="HE262" s="24"/>
      <c r="HF262" s="24"/>
      <c r="HG262" s="24"/>
      <c r="HH262" s="24"/>
      <c r="HI262" s="24"/>
      <c r="HJ262" s="24"/>
      <c r="HK262" s="24"/>
      <c r="HL262" s="24"/>
      <c r="HM262" s="24"/>
      <c r="HN262" s="24"/>
      <c r="HO262" s="24"/>
      <c r="HP262" s="24"/>
      <c r="HQ262" s="24"/>
      <c r="HR262" s="24"/>
      <c r="HS262" s="24"/>
      <c r="HT262" s="24"/>
      <c r="HU262" s="24"/>
      <c r="HV262" s="24"/>
      <c r="HW262" s="24"/>
      <c r="HX262" s="24"/>
      <c r="HY262" s="24"/>
      <c r="HZ262" s="24"/>
      <c r="IA262" s="24"/>
      <c r="IB262" s="24"/>
      <c r="IC262" s="24"/>
      <c r="ID262" s="24"/>
      <c r="IE262" s="24"/>
      <c r="IF262" s="24"/>
      <c r="IG262" s="24"/>
    </row>
    <row r="263" spans="1:241" s="28" customFormat="1" ht="12">
      <c r="A263" s="24"/>
      <c r="B263" s="25"/>
      <c r="C263" s="24"/>
      <c r="D263" s="32"/>
      <c r="E263" s="35"/>
      <c r="F263" s="32"/>
      <c r="G263" s="24"/>
      <c r="H263" s="24"/>
      <c r="I263" s="32"/>
      <c r="J263" s="24"/>
      <c r="K263" s="32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  <c r="GJ263" s="24"/>
      <c r="GK263" s="24"/>
      <c r="GL263" s="24"/>
      <c r="GM263" s="24"/>
      <c r="GN263" s="24"/>
      <c r="GO263" s="24"/>
      <c r="GP263" s="24"/>
      <c r="GQ263" s="24"/>
      <c r="GR263" s="24"/>
      <c r="GS263" s="24"/>
      <c r="GT263" s="24"/>
      <c r="GU263" s="24"/>
      <c r="GV263" s="24"/>
      <c r="GW263" s="24"/>
      <c r="GX263" s="24"/>
      <c r="GY263" s="24"/>
      <c r="GZ263" s="24"/>
      <c r="HA263" s="24"/>
      <c r="HB263" s="24"/>
      <c r="HC263" s="24"/>
      <c r="HD263" s="24"/>
      <c r="HE263" s="24"/>
      <c r="HF263" s="24"/>
      <c r="HG263" s="24"/>
      <c r="HH263" s="24"/>
      <c r="HI263" s="24"/>
      <c r="HJ263" s="24"/>
      <c r="HK263" s="24"/>
      <c r="HL263" s="24"/>
      <c r="HM263" s="24"/>
      <c r="HN263" s="24"/>
      <c r="HO263" s="24"/>
      <c r="HP263" s="24"/>
      <c r="HQ263" s="24"/>
      <c r="HR263" s="24"/>
      <c r="HS263" s="24"/>
      <c r="HT263" s="24"/>
      <c r="HU263" s="24"/>
      <c r="HV263" s="24"/>
      <c r="HW263" s="24"/>
      <c r="HX263" s="24"/>
      <c r="HY263" s="24"/>
      <c r="HZ263" s="24"/>
      <c r="IA263" s="24"/>
      <c r="IB263" s="24"/>
      <c r="IC263" s="24"/>
      <c r="ID263" s="24"/>
      <c r="IE263" s="24"/>
      <c r="IF263" s="24"/>
      <c r="IG263" s="24"/>
    </row>
    <row r="264" spans="1:241" s="28" customFormat="1" ht="12">
      <c r="A264" s="24"/>
      <c r="B264" s="25"/>
      <c r="C264" s="24"/>
      <c r="D264" s="32"/>
      <c r="E264" s="35"/>
      <c r="F264" s="32"/>
      <c r="G264" s="24"/>
      <c r="H264" s="24"/>
      <c r="I264" s="32"/>
      <c r="J264" s="24"/>
      <c r="K264" s="32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  <c r="FQ264" s="24"/>
      <c r="FR264" s="24"/>
      <c r="FS264" s="24"/>
      <c r="FT264" s="24"/>
      <c r="FU264" s="24"/>
      <c r="FV264" s="24"/>
      <c r="FW264" s="24"/>
      <c r="FX264" s="24"/>
      <c r="FY264" s="24"/>
      <c r="FZ264" s="24"/>
      <c r="GA264" s="24"/>
      <c r="GB264" s="24"/>
      <c r="GC264" s="24"/>
      <c r="GD264" s="24"/>
      <c r="GE264" s="24"/>
      <c r="GF264" s="24"/>
      <c r="GG264" s="24"/>
      <c r="GH264" s="24"/>
      <c r="GI264" s="24"/>
      <c r="GJ264" s="24"/>
      <c r="GK264" s="24"/>
      <c r="GL264" s="24"/>
      <c r="GM264" s="24"/>
      <c r="GN264" s="24"/>
      <c r="GO264" s="24"/>
      <c r="GP264" s="24"/>
      <c r="GQ264" s="24"/>
      <c r="GR264" s="24"/>
      <c r="GS264" s="24"/>
      <c r="GT264" s="24"/>
      <c r="GU264" s="24"/>
      <c r="GV264" s="24"/>
      <c r="GW264" s="24"/>
      <c r="GX264" s="24"/>
      <c r="GY264" s="24"/>
      <c r="GZ264" s="24"/>
      <c r="HA264" s="24"/>
      <c r="HB264" s="24"/>
      <c r="HC264" s="24"/>
      <c r="HD264" s="24"/>
      <c r="HE264" s="24"/>
      <c r="HF264" s="24"/>
      <c r="HG264" s="24"/>
      <c r="HH264" s="24"/>
      <c r="HI264" s="24"/>
      <c r="HJ264" s="24"/>
      <c r="HK264" s="24"/>
      <c r="HL264" s="24"/>
      <c r="HM264" s="24"/>
      <c r="HN264" s="24"/>
      <c r="HO264" s="24"/>
      <c r="HP264" s="24"/>
      <c r="HQ264" s="24"/>
      <c r="HR264" s="24"/>
      <c r="HS264" s="24"/>
      <c r="HT264" s="24"/>
      <c r="HU264" s="24"/>
      <c r="HV264" s="24"/>
      <c r="HW264" s="24"/>
      <c r="HX264" s="24"/>
      <c r="HY264" s="24"/>
      <c r="HZ264" s="24"/>
      <c r="IA264" s="24"/>
      <c r="IB264" s="24"/>
      <c r="IC264" s="24"/>
      <c r="ID264" s="24"/>
      <c r="IE264" s="24"/>
      <c r="IF264" s="24"/>
      <c r="IG264" s="24"/>
    </row>
    <row r="265" spans="1:241" s="28" customFormat="1" ht="12">
      <c r="A265" s="24"/>
      <c r="B265" s="25"/>
      <c r="C265" s="24"/>
      <c r="D265" s="32"/>
      <c r="E265" s="35"/>
      <c r="F265" s="32"/>
      <c r="G265" s="24"/>
      <c r="H265" s="24"/>
      <c r="I265" s="32"/>
      <c r="J265" s="24"/>
      <c r="K265" s="32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4"/>
      <c r="GU265" s="24"/>
      <c r="GV265" s="24"/>
      <c r="GW265" s="24"/>
      <c r="GX265" s="24"/>
      <c r="GY265" s="24"/>
      <c r="GZ265" s="24"/>
      <c r="HA265" s="24"/>
      <c r="HB265" s="24"/>
      <c r="HC265" s="24"/>
      <c r="HD265" s="24"/>
      <c r="HE265" s="24"/>
      <c r="HF265" s="24"/>
      <c r="HG265" s="24"/>
      <c r="HH265" s="24"/>
      <c r="HI265" s="24"/>
      <c r="HJ265" s="24"/>
      <c r="HK265" s="24"/>
      <c r="HL265" s="24"/>
      <c r="HM265" s="24"/>
      <c r="HN265" s="24"/>
      <c r="HO265" s="24"/>
      <c r="HP265" s="24"/>
      <c r="HQ265" s="24"/>
      <c r="HR265" s="24"/>
      <c r="HS265" s="24"/>
      <c r="HT265" s="24"/>
      <c r="HU265" s="24"/>
      <c r="HV265" s="24"/>
      <c r="HW265" s="24"/>
      <c r="HX265" s="24"/>
      <c r="HY265" s="24"/>
      <c r="HZ265" s="24"/>
      <c r="IA265" s="24"/>
      <c r="IB265" s="24"/>
      <c r="IC265" s="24"/>
      <c r="ID265" s="24"/>
      <c r="IE265" s="24"/>
      <c r="IF265" s="24"/>
      <c r="IG265" s="24"/>
    </row>
    <row r="266" spans="1:241" s="28" customFormat="1" ht="12">
      <c r="A266" s="24"/>
      <c r="B266" s="24"/>
      <c r="C266" s="24"/>
      <c r="D266" s="32"/>
      <c r="E266" s="35"/>
      <c r="F266" s="32"/>
      <c r="G266" s="24"/>
      <c r="H266" s="24"/>
      <c r="I266" s="32"/>
      <c r="J266" s="24"/>
      <c r="K266" s="32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  <c r="GJ266" s="24"/>
      <c r="GK266" s="24"/>
      <c r="GL266" s="24"/>
      <c r="GM266" s="24"/>
      <c r="GN266" s="24"/>
      <c r="GO266" s="24"/>
      <c r="GP266" s="24"/>
      <c r="GQ266" s="24"/>
      <c r="GR266" s="24"/>
      <c r="GS266" s="24"/>
      <c r="GT266" s="24"/>
      <c r="GU266" s="24"/>
      <c r="GV266" s="24"/>
      <c r="GW266" s="24"/>
      <c r="GX266" s="24"/>
      <c r="GY266" s="24"/>
      <c r="GZ266" s="24"/>
      <c r="HA266" s="24"/>
      <c r="HB266" s="24"/>
      <c r="HC266" s="24"/>
      <c r="HD266" s="24"/>
      <c r="HE266" s="24"/>
      <c r="HF266" s="24"/>
      <c r="HG266" s="24"/>
      <c r="HH266" s="24"/>
      <c r="HI266" s="24"/>
      <c r="HJ266" s="24"/>
      <c r="HK266" s="24"/>
      <c r="HL266" s="24"/>
      <c r="HM266" s="24"/>
      <c r="HN266" s="24"/>
      <c r="HO266" s="24"/>
      <c r="HP266" s="24"/>
      <c r="HQ266" s="24"/>
      <c r="HR266" s="24"/>
      <c r="HS266" s="24"/>
      <c r="HT266" s="24"/>
      <c r="HU266" s="24"/>
      <c r="HV266" s="24"/>
      <c r="HW266" s="24"/>
      <c r="HX266" s="24"/>
      <c r="HY266" s="24"/>
      <c r="HZ266" s="24"/>
      <c r="IA266" s="24"/>
      <c r="IB266" s="24"/>
      <c r="IC266" s="24"/>
      <c r="ID266" s="24"/>
      <c r="IE266" s="24"/>
      <c r="IF266" s="24"/>
      <c r="IG266" s="24"/>
    </row>
    <row r="267" spans="1:241" s="28" customFormat="1" ht="12">
      <c r="A267" s="24"/>
      <c r="B267" s="24"/>
      <c r="C267" s="24"/>
      <c r="D267" s="32"/>
      <c r="E267" s="35"/>
      <c r="F267" s="32"/>
      <c r="G267" s="24"/>
      <c r="H267" s="24"/>
      <c r="I267" s="32"/>
      <c r="J267" s="24"/>
      <c r="K267" s="32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  <c r="FQ267" s="24"/>
      <c r="FR267" s="24"/>
      <c r="FS267" s="24"/>
      <c r="FT267" s="24"/>
      <c r="FU267" s="24"/>
      <c r="FV267" s="24"/>
      <c r="FW267" s="24"/>
      <c r="FX267" s="24"/>
      <c r="FY267" s="24"/>
      <c r="FZ267" s="24"/>
      <c r="GA267" s="24"/>
      <c r="GB267" s="24"/>
      <c r="GC267" s="24"/>
      <c r="GD267" s="24"/>
      <c r="GE267" s="24"/>
      <c r="GF267" s="24"/>
      <c r="GG267" s="24"/>
      <c r="GH267" s="24"/>
      <c r="GI267" s="24"/>
      <c r="GJ267" s="24"/>
      <c r="GK267" s="24"/>
      <c r="GL267" s="24"/>
      <c r="GM267" s="24"/>
      <c r="GN267" s="24"/>
      <c r="GO267" s="24"/>
      <c r="GP267" s="24"/>
      <c r="GQ267" s="24"/>
      <c r="GR267" s="24"/>
      <c r="GS267" s="24"/>
      <c r="GT267" s="24"/>
      <c r="GU267" s="24"/>
      <c r="GV267" s="24"/>
      <c r="GW267" s="24"/>
      <c r="GX267" s="24"/>
      <c r="GY267" s="24"/>
      <c r="GZ267" s="24"/>
      <c r="HA267" s="24"/>
      <c r="HB267" s="24"/>
      <c r="HC267" s="24"/>
      <c r="HD267" s="24"/>
      <c r="HE267" s="24"/>
      <c r="HF267" s="24"/>
      <c r="HG267" s="24"/>
      <c r="HH267" s="24"/>
      <c r="HI267" s="24"/>
      <c r="HJ267" s="24"/>
      <c r="HK267" s="24"/>
      <c r="HL267" s="24"/>
      <c r="HM267" s="24"/>
      <c r="HN267" s="24"/>
      <c r="HO267" s="24"/>
      <c r="HP267" s="24"/>
      <c r="HQ267" s="24"/>
      <c r="HR267" s="24"/>
      <c r="HS267" s="24"/>
      <c r="HT267" s="24"/>
      <c r="HU267" s="24"/>
      <c r="HV267" s="24"/>
      <c r="HW267" s="24"/>
      <c r="HX267" s="24"/>
      <c r="HY267" s="24"/>
      <c r="HZ267" s="24"/>
      <c r="IA267" s="24"/>
      <c r="IB267" s="24"/>
      <c r="IC267" s="24"/>
      <c r="ID267" s="24"/>
      <c r="IE267" s="24"/>
      <c r="IF267" s="24"/>
      <c r="IG267" s="24"/>
    </row>
    <row r="268" spans="1:241" s="28" customFormat="1" ht="12">
      <c r="A268" s="24"/>
      <c r="B268" s="24"/>
      <c r="C268" s="24"/>
      <c r="D268" s="32"/>
      <c r="E268" s="35"/>
      <c r="F268" s="32"/>
      <c r="G268" s="24"/>
      <c r="H268" s="24"/>
      <c r="I268" s="32"/>
      <c r="J268" s="24"/>
      <c r="K268" s="32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  <c r="GJ268" s="24"/>
      <c r="GK268" s="24"/>
      <c r="GL268" s="24"/>
      <c r="GM268" s="24"/>
      <c r="GN268" s="24"/>
      <c r="GO268" s="24"/>
      <c r="GP268" s="24"/>
      <c r="GQ268" s="24"/>
      <c r="GR268" s="24"/>
      <c r="GS268" s="24"/>
      <c r="GT268" s="24"/>
      <c r="GU268" s="24"/>
      <c r="GV268" s="24"/>
      <c r="GW268" s="24"/>
      <c r="GX268" s="24"/>
      <c r="GY268" s="24"/>
      <c r="GZ268" s="24"/>
      <c r="HA268" s="24"/>
      <c r="HB268" s="24"/>
      <c r="HC268" s="24"/>
      <c r="HD268" s="24"/>
      <c r="HE268" s="24"/>
      <c r="HF268" s="24"/>
      <c r="HG268" s="24"/>
      <c r="HH268" s="24"/>
      <c r="HI268" s="24"/>
      <c r="HJ268" s="24"/>
      <c r="HK268" s="24"/>
      <c r="HL268" s="24"/>
      <c r="HM268" s="24"/>
      <c r="HN268" s="24"/>
      <c r="HO268" s="24"/>
      <c r="HP268" s="24"/>
      <c r="HQ268" s="24"/>
      <c r="HR268" s="24"/>
      <c r="HS268" s="24"/>
      <c r="HT268" s="24"/>
      <c r="HU268" s="24"/>
      <c r="HV268" s="24"/>
      <c r="HW268" s="24"/>
      <c r="HX268" s="24"/>
      <c r="HY268" s="24"/>
      <c r="HZ268" s="24"/>
      <c r="IA268" s="24"/>
      <c r="IB268" s="24"/>
      <c r="IC268" s="24"/>
      <c r="ID268" s="24"/>
      <c r="IE268" s="24"/>
      <c r="IF268" s="24"/>
      <c r="IG268" s="24"/>
    </row>
    <row r="269" spans="1:241" s="28" customFormat="1" ht="12">
      <c r="A269" s="24"/>
      <c r="B269" s="24"/>
      <c r="C269" s="24"/>
      <c r="D269" s="32"/>
      <c r="E269" s="35"/>
      <c r="F269" s="32"/>
      <c r="G269" s="24"/>
      <c r="H269" s="24"/>
      <c r="I269" s="32"/>
      <c r="J269" s="24"/>
      <c r="K269" s="32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  <c r="GJ269" s="24"/>
      <c r="GK269" s="24"/>
      <c r="GL269" s="24"/>
      <c r="GM269" s="24"/>
      <c r="GN269" s="24"/>
      <c r="GO269" s="24"/>
      <c r="GP269" s="24"/>
      <c r="GQ269" s="24"/>
      <c r="GR269" s="24"/>
      <c r="GS269" s="24"/>
      <c r="GT269" s="24"/>
      <c r="GU269" s="24"/>
      <c r="GV269" s="24"/>
      <c r="GW269" s="24"/>
      <c r="GX269" s="24"/>
      <c r="GY269" s="24"/>
      <c r="GZ269" s="24"/>
      <c r="HA269" s="24"/>
      <c r="HB269" s="24"/>
      <c r="HC269" s="24"/>
      <c r="HD269" s="24"/>
      <c r="HE269" s="24"/>
      <c r="HF269" s="24"/>
      <c r="HG269" s="24"/>
      <c r="HH269" s="24"/>
      <c r="HI269" s="24"/>
      <c r="HJ269" s="24"/>
      <c r="HK269" s="24"/>
      <c r="HL269" s="24"/>
      <c r="HM269" s="24"/>
      <c r="HN269" s="24"/>
      <c r="HO269" s="24"/>
      <c r="HP269" s="24"/>
      <c r="HQ269" s="24"/>
      <c r="HR269" s="24"/>
      <c r="HS269" s="24"/>
      <c r="HT269" s="24"/>
      <c r="HU269" s="24"/>
      <c r="HV269" s="24"/>
      <c r="HW269" s="24"/>
      <c r="HX269" s="24"/>
      <c r="HY269" s="24"/>
      <c r="HZ269" s="24"/>
      <c r="IA269" s="24"/>
      <c r="IB269" s="24"/>
      <c r="IC269" s="24"/>
      <c r="ID269" s="24"/>
      <c r="IE269" s="24"/>
      <c r="IF269" s="24"/>
      <c r="IG269" s="24"/>
    </row>
    <row r="270" spans="1:241" s="28" customFormat="1" ht="12">
      <c r="A270" s="24"/>
      <c r="B270" s="24"/>
      <c r="C270" s="24"/>
      <c r="D270" s="32"/>
      <c r="E270" s="35"/>
      <c r="F270" s="32"/>
      <c r="G270" s="24"/>
      <c r="H270" s="24"/>
      <c r="I270" s="32"/>
      <c r="J270" s="24"/>
      <c r="K270" s="32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  <c r="FQ270" s="24"/>
      <c r="FR270" s="24"/>
      <c r="FS270" s="24"/>
      <c r="FT270" s="24"/>
      <c r="FU270" s="24"/>
      <c r="FV270" s="24"/>
      <c r="FW270" s="24"/>
      <c r="FX270" s="24"/>
      <c r="FY270" s="24"/>
      <c r="FZ270" s="24"/>
      <c r="GA270" s="24"/>
      <c r="GB270" s="24"/>
      <c r="GC270" s="24"/>
      <c r="GD270" s="24"/>
      <c r="GE270" s="24"/>
      <c r="GF270" s="24"/>
      <c r="GG270" s="24"/>
      <c r="GH270" s="24"/>
      <c r="GI270" s="24"/>
      <c r="GJ270" s="24"/>
      <c r="GK270" s="24"/>
      <c r="GL270" s="24"/>
      <c r="GM270" s="24"/>
      <c r="GN270" s="24"/>
      <c r="GO270" s="24"/>
      <c r="GP270" s="24"/>
      <c r="GQ270" s="24"/>
      <c r="GR270" s="24"/>
      <c r="GS270" s="24"/>
      <c r="GT270" s="24"/>
      <c r="GU270" s="24"/>
      <c r="GV270" s="24"/>
      <c r="GW270" s="24"/>
      <c r="GX270" s="24"/>
      <c r="GY270" s="24"/>
      <c r="GZ270" s="24"/>
      <c r="HA270" s="24"/>
      <c r="HB270" s="24"/>
      <c r="HC270" s="24"/>
      <c r="HD270" s="24"/>
      <c r="HE270" s="24"/>
      <c r="HF270" s="24"/>
      <c r="HG270" s="24"/>
      <c r="HH270" s="24"/>
      <c r="HI270" s="24"/>
      <c r="HJ270" s="24"/>
      <c r="HK270" s="24"/>
      <c r="HL270" s="24"/>
      <c r="HM270" s="24"/>
      <c r="HN270" s="24"/>
      <c r="HO270" s="24"/>
      <c r="HP270" s="24"/>
      <c r="HQ270" s="24"/>
      <c r="HR270" s="24"/>
      <c r="HS270" s="24"/>
      <c r="HT270" s="24"/>
      <c r="HU270" s="24"/>
      <c r="HV270" s="24"/>
      <c r="HW270" s="24"/>
      <c r="HX270" s="24"/>
      <c r="HY270" s="24"/>
      <c r="HZ270" s="24"/>
      <c r="IA270" s="24"/>
      <c r="IB270" s="24"/>
      <c r="IC270" s="24"/>
      <c r="ID270" s="24"/>
      <c r="IE270" s="24"/>
      <c r="IF270" s="24"/>
      <c r="IG270" s="24"/>
    </row>
    <row r="271" spans="1:241" s="28" customFormat="1" ht="12">
      <c r="A271" s="24"/>
      <c r="B271" s="24"/>
      <c r="C271" s="24"/>
      <c r="D271" s="32"/>
      <c r="E271" s="35"/>
      <c r="F271" s="32"/>
      <c r="G271" s="24"/>
      <c r="H271" s="24"/>
      <c r="I271" s="32"/>
      <c r="J271" s="24"/>
      <c r="K271" s="32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4"/>
      <c r="GU271" s="24"/>
      <c r="GV271" s="24"/>
      <c r="GW271" s="24"/>
      <c r="GX271" s="24"/>
      <c r="GY271" s="24"/>
      <c r="GZ271" s="24"/>
      <c r="HA271" s="24"/>
      <c r="HB271" s="24"/>
      <c r="HC271" s="24"/>
      <c r="HD271" s="24"/>
      <c r="HE271" s="24"/>
      <c r="HF271" s="24"/>
      <c r="HG271" s="24"/>
      <c r="HH271" s="24"/>
      <c r="HI271" s="24"/>
      <c r="HJ271" s="24"/>
      <c r="HK271" s="24"/>
      <c r="HL271" s="24"/>
      <c r="HM271" s="24"/>
      <c r="HN271" s="24"/>
      <c r="HO271" s="24"/>
      <c r="HP271" s="24"/>
      <c r="HQ271" s="24"/>
      <c r="HR271" s="24"/>
      <c r="HS271" s="24"/>
      <c r="HT271" s="24"/>
      <c r="HU271" s="24"/>
      <c r="HV271" s="24"/>
      <c r="HW271" s="24"/>
      <c r="HX271" s="24"/>
      <c r="HY271" s="24"/>
      <c r="HZ271" s="24"/>
      <c r="IA271" s="24"/>
      <c r="IB271" s="24"/>
      <c r="IC271" s="24"/>
      <c r="ID271" s="24"/>
      <c r="IE271" s="24"/>
      <c r="IF271" s="24"/>
      <c r="IG271" s="24"/>
    </row>
    <row r="272" spans="1:241" s="28" customFormat="1" ht="12">
      <c r="A272" s="24"/>
      <c r="B272" s="24"/>
      <c r="C272" s="24"/>
      <c r="D272" s="32"/>
      <c r="E272" s="35"/>
      <c r="F272" s="32"/>
      <c r="G272" s="24"/>
      <c r="H272" s="24"/>
      <c r="I272" s="32"/>
      <c r="J272" s="24"/>
      <c r="K272" s="32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 s="24"/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  <c r="IC272" s="24"/>
      <c r="ID272" s="24"/>
      <c r="IE272" s="24"/>
      <c r="IF272" s="24"/>
      <c r="IG272" s="24"/>
    </row>
    <row r="273" spans="1:241" s="28" customFormat="1" ht="12">
      <c r="A273" s="24"/>
      <c r="B273" s="24"/>
      <c r="C273" s="24"/>
      <c r="D273" s="32"/>
      <c r="E273" s="35"/>
      <c r="F273" s="32"/>
      <c r="G273" s="24"/>
      <c r="H273" s="24"/>
      <c r="I273" s="32"/>
      <c r="J273" s="24"/>
      <c r="K273" s="32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  <c r="GU273" s="24"/>
      <c r="GV273" s="24"/>
      <c r="GW273" s="24"/>
      <c r="GX273" s="24"/>
      <c r="GY273" s="24"/>
      <c r="GZ273" s="24"/>
      <c r="HA273" s="24"/>
      <c r="HB273" s="24"/>
      <c r="HC273" s="24"/>
      <c r="HD273" s="24"/>
      <c r="HE273" s="24"/>
      <c r="HF273" s="24"/>
      <c r="HG273" s="24"/>
      <c r="HH273" s="24"/>
      <c r="HI273" s="24"/>
      <c r="HJ273" s="24"/>
      <c r="HK273" s="24"/>
      <c r="HL273" s="24"/>
      <c r="HM273" s="24"/>
      <c r="HN273" s="24"/>
      <c r="HO273" s="24"/>
      <c r="HP273" s="24"/>
      <c r="HQ273" s="24"/>
      <c r="HR273" s="24"/>
      <c r="HS273" s="24"/>
      <c r="HT273" s="24"/>
      <c r="HU273" s="24"/>
      <c r="HV273" s="24"/>
      <c r="HW273" s="24"/>
      <c r="HX273" s="24"/>
      <c r="HY273" s="24"/>
      <c r="HZ273" s="24"/>
      <c r="IA273" s="24"/>
      <c r="IB273" s="24"/>
      <c r="IC273" s="24"/>
      <c r="ID273" s="24"/>
      <c r="IE273" s="24"/>
      <c r="IF273" s="24"/>
      <c r="IG273" s="24"/>
    </row>
    <row r="274" spans="1:241" s="28" customFormat="1" ht="12">
      <c r="A274" s="24"/>
      <c r="B274" s="24"/>
      <c r="C274" s="24"/>
      <c r="D274" s="32"/>
      <c r="E274" s="35"/>
      <c r="F274" s="32"/>
      <c r="G274" s="24"/>
      <c r="H274" s="24"/>
      <c r="I274" s="32"/>
      <c r="J274" s="24"/>
      <c r="K274" s="32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4"/>
      <c r="GU274" s="24"/>
      <c r="GV274" s="24"/>
      <c r="GW274" s="24"/>
      <c r="GX274" s="24"/>
      <c r="GY274" s="24"/>
      <c r="GZ274" s="24"/>
      <c r="HA274" s="24"/>
      <c r="HB274" s="24"/>
      <c r="HC274" s="24"/>
      <c r="HD274" s="24"/>
      <c r="HE274" s="24"/>
      <c r="HF274" s="24"/>
      <c r="HG274" s="24"/>
      <c r="HH274" s="24"/>
      <c r="HI274" s="24"/>
      <c r="HJ274" s="24"/>
      <c r="HK274" s="24"/>
      <c r="HL274" s="24"/>
      <c r="HM274" s="24"/>
      <c r="HN274" s="24"/>
      <c r="HO274" s="24"/>
      <c r="HP274" s="24"/>
      <c r="HQ274" s="24"/>
      <c r="HR274" s="24"/>
      <c r="HS274" s="24"/>
      <c r="HT274" s="24"/>
      <c r="HU274" s="24"/>
      <c r="HV274" s="24"/>
      <c r="HW274" s="24"/>
      <c r="HX274" s="24"/>
      <c r="HY274" s="24"/>
      <c r="HZ274" s="24"/>
      <c r="IA274" s="24"/>
      <c r="IB274" s="24"/>
      <c r="IC274" s="24"/>
      <c r="ID274" s="24"/>
      <c r="IE274" s="24"/>
      <c r="IF274" s="24"/>
      <c r="IG274" s="24"/>
    </row>
    <row r="275" spans="1:241" s="28" customFormat="1" ht="12">
      <c r="A275" s="24"/>
      <c r="B275" s="24"/>
      <c r="C275" s="24"/>
      <c r="D275" s="32"/>
      <c r="E275" s="35"/>
      <c r="F275" s="32"/>
      <c r="G275" s="24"/>
      <c r="H275" s="24"/>
      <c r="I275" s="32"/>
      <c r="J275" s="24"/>
      <c r="K275" s="32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  <c r="FV275" s="24"/>
      <c r="FW275" s="24"/>
      <c r="FX275" s="24"/>
      <c r="FY275" s="24"/>
      <c r="FZ275" s="24"/>
      <c r="GA275" s="24"/>
      <c r="GB275" s="24"/>
      <c r="GC275" s="24"/>
      <c r="GD275" s="24"/>
      <c r="GE275" s="24"/>
      <c r="GF275" s="24"/>
      <c r="GG275" s="24"/>
      <c r="GH275" s="24"/>
      <c r="GI275" s="24"/>
      <c r="GJ275" s="24"/>
      <c r="GK275" s="24"/>
      <c r="GL275" s="24"/>
      <c r="GM275" s="24"/>
      <c r="GN275" s="24"/>
      <c r="GO275" s="24"/>
      <c r="GP275" s="24"/>
      <c r="GQ275" s="24"/>
      <c r="GR275" s="24"/>
      <c r="GS275" s="24"/>
      <c r="GT275" s="24"/>
      <c r="GU275" s="24"/>
      <c r="GV275" s="24"/>
      <c r="GW275" s="24"/>
      <c r="GX275" s="24"/>
      <c r="GY275" s="24"/>
      <c r="GZ275" s="24"/>
      <c r="HA275" s="24"/>
      <c r="HB275" s="24"/>
      <c r="HC275" s="24"/>
      <c r="HD275" s="24"/>
      <c r="HE275" s="24"/>
      <c r="HF275" s="24"/>
      <c r="HG275" s="24"/>
      <c r="HH275" s="24"/>
      <c r="HI275" s="24"/>
      <c r="HJ275" s="24"/>
      <c r="HK275" s="24"/>
      <c r="HL275" s="24"/>
      <c r="HM275" s="24"/>
      <c r="HN275" s="24"/>
      <c r="HO275" s="24"/>
      <c r="HP275" s="24"/>
      <c r="HQ275" s="24"/>
      <c r="HR275" s="24"/>
      <c r="HS275" s="24"/>
      <c r="HT275" s="24"/>
      <c r="HU275" s="24"/>
      <c r="HV275" s="24"/>
      <c r="HW275" s="24"/>
      <c r="HX275" s="24"/>
      <c r="HY275" s="24"/>
      <c r="HZ275" s="24"/>
      <c r="IA275" s="24"/>
      <c r="IB275" s="24"/>
      <c r="IC275" s="24"/>
      <c r="ID275" s="24"/>
      <c r="IE275" s="24"/>
      <c r="IF275" s="24"/>
      <c r="IG275" s="24"/>
    </row>
    <row r="276" spans="1:241" s="28" customFormat="1" ht="12">
      <c r="A276" s="24"/>
      <c r="B276" s="24"/>
      <c r="C276" s="24"/>
      <c r="D276" s="32"/>
      <c r="E276" s="35"/>
      <c r="F276" s="32"/>
      <c r="G276" s="24"/>
      <c r="H276" s="24"/>
      <c r="I276" s="32"/>
      <c r="J276" s="24"/>
      <c r="K276" s="32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  <c r="FV276" s="24"/>
      <c r="FW276" s="24"/>
      <c r="FX276" s="24"/>
      <c r="FY276" s="24"/>
      <c r="FZ276" s="24"/>
      <c r="GA276" s="24"/>
      <c r="GB276" s="24"/>
      <c r="GC276" s="24"/>
      <c r="GD276" s="24"/>
      <c r="GE276" s="24"/>
      <c r="GF276" s="24"/>
      <c r="GG276" s="24"/>
      <c r="GH276" s="24"/>
      <c r="GI276" s="24"/>
      <c r="GJ276" s="24"/>
      <c r="GK276" s="24"/>
      <c r="GL276" s="24"/>
      <c r="GM276" s="24"/>
      <c r="GN276" s="24"/>
      <c r="GO276" s="24"/>
      <c r="GP276" s="24"/>
      <c r="GQ276" s="24"/>
      <c r="GR276" s="24"/>
      <c r="GS276" s="24"/>
      <c r="GT276" s="24"/>
      <c r="GU276" s="24"/>
      <c r="GV276" s="24"/>
      <c r="GW276" s="24"/>
      <c r="GX276" s="24"/>
      <c r="GY276" s="24"/>
      <c r="GZ276" s="24"/>
      <c r="HA276" s="24"/>
      <c r="HB276" s="24"/>
      <c r="HC276" s="24"/>
      <c r="HD276" s="24"/>
      <c r="HE276" s="24"/>
      <c r="HF276" s="24"/>
      <c r="HG276" s="24"/>
      <c r="HH276" s="24"/>
      <c r="HI276" s="24"/>
      <c r="HJ276" s="24"/>
      <c r="HK276" s="24"/>
      <c r="HL276" s="24"/>
      <c r="HM276" s="24"/>
      <c r="HN276" s="24"/>
      <c r="HO276" s="24"/>
      <c r="HP276" s="24"/>
      <c r="HQ276" s="24"/>
      <c r="HR276" s="24"/>
      <c r="HS276" s="24"/>
      <c r="HT276" s="24"/>
      <c r="HU276" s="24"/>
      <c r="HV276" s="24"/>
      <c r="HW276" s="24"/>
      <c r="HX276" s="24"/>
      <c r="HY276" s="24"/>
      <c r="HZ276" s="24"/>
      <c r="IA276" s="24"/>
      <c r="IB276" s="24"/>
      <c r="IC276" s="24"/>
      <c r="ID276" s="24"/>
      <c r="IE276" s="24"/>
      <c r="IF276" s="24"/>
      <c r="IG276" s="24"/>
    </row>
    <row r="277" spans="1:241" s="28" customFormat="1" ht="12">
      <c r="A277" s="24"/>
      <c r="B277" s="24"/>
      <c r="C277" s="24"/>
      <c r="D277" s="32"/>
      <c r="E277" s="35"/>
      <c r="F277" s="32"/>
      <c r="G277" s="24"/>
      <c r="H277" s="24"/>
      <c r="I277" s="32"/>
      <c r="J277" s="24"/>
      <c r="K277" s="32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  <c r="FV277" s="24"/>
      <c r="FW277" s="24"/>
      <c r="FX277" s="24"/>
      <c r="FY277" s="24"/>
      <c r="FZ277" s="24"/>
      <c r="GA277" s="24"/>
      <c r="GB277" s="24"/>
      <c r="GC277" s="24"/>
      <c r="GD277" s="24"/>
      <c r="GE277" s="24"/>
      <c r="GF277" s="24"/>
      <c r="GG277" s="24"/>
      <c r="GH277" s="24"/>
      <c r="GI277" s="24"/>
      <c r="GJ277" s="24"/>
      <c r="GK277" s="24"/>
      <c r="GL277" s="24"/>
      <c r="GM277" s="24"/>
      <c r="GN277" s="24"/>
      <c r="GO277" s="24"/>
      <c r="GP277" s="24"/>
      <c r="GQ277" s="24"/>
      <c r="GR277" s="24"/>
      <c r="GS277" s="24"/>
      <c r="GT277" s="24"/>
      <c r="GU277" s="24"/>
      <c r="GV277" s="24"/>
      <c r="GW277" s="24"/>
      <c r="GX277" s="24"/>
      <c r="GY277" s="24"/>
      <c r="GZ277" s="24"/>
      <c r="HA277" s="24"/>
      <c r="HB277" s="24"/>
      <c r="HC277" s="24"/>
      <c r="HD277" s="24"/>
      <c r="HE277" s="24"/>
      <c r="HF277" s="24"/>
      <c r="HG277" s="24"/>
      <c r="HH277" s="24"/>
      <c r="HI277" s="24"/>
      <c r="HJ277" s="24"/>
      <c r="HK277" s="24"/>
      <c r="HL277" s="24"/>
      <c r="HM277" s="24"/>
      <c r="HN277" s="24"/>
      <c r="HO277" s="24"/>
      <c r="HP277" s="24"/>
      <c r="HQ277" s="24"/>
      <c r="HR277" s="24"/>
      <c r="HS277" s="24"/>
      <c r="HT277" s="24"/>
      <c r="HU277" s="24"/>
      <c r="HV277" s="24"/>
      <c r="HW277" s="24"/>
      <c r="HX277" s="24"/>
      <c r="HY277" s="24"/>
      <c r="HZ277" s="24"/>
      <c r="IA277" s="24"/>
      <c r="IB277" s="24"/>
      <c r="IC277" s="24"/>
      <c r="ID277" s="24"/>
      <c r="IE277" s="24"/>
      <c r="IF277" s="24"/>
      <c r="IG277" s="24"/>
    </row>
    <row r="278" spans="1:241" s="28" customFormat="1" ht="12">
      <c r="A278" s="24"/>
      <c r="B278" s="24"/>
      <c r="C278" s="24"/>
      <c r="D278" s="32"/>
      <c r="E278" s="35"/>
      <c r="F278" s="32"/>
      <c r="G278" s="24"/>
      <c r="H278" s="24"/>
      <c r="I278" s="32"/>
      <c r="J278" s="24"/>
      <c r="K278" s="32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  <c r="FV278" s="24"/>
      <c r="FW278" s="24"/>
      <c r="FX278" s="24"/>
      <c r="FY278" s="24"/>
      <c r="FZ278" s="24"/>
      <c r="GA278" s="24"/>
      <c r="GB278" s="24"/>
      <c r="GC278" s="24"/>
      <c r="GD278" s="24"/>
      <c r="GE278" s="24"/>
      <c r="GF278" s="24"/>
      <c r="GG278" s="24"/>
      <c r="GH278" s="24"/>
      <c r="GI278" s="24"/>
      <c r="GJ278" s="24"/>
      <c r="GK278" s="24"/>
      <c r="GL278" s="24"/>
      <c r="GM278" s="24"/>
      <c r="GN278" s="24"/>
      <c r="GO278" s="24"/>
      <c r="GP278" s="24"/>
      <c r="GQ278" s="24"/>
      <c r="GR278" s="24"/>
      <c r="GS278" s="24"/>
      <c r="GT278" s="24"/>
      <c r="GU278" s="24"/>
      <c r="GV278" s="24"/>
      <c r="GW278" s="24"/>
      <c r="GX278" s="24"/>
      <c r="GY278" s="24"/>
      <c r="GZ278" s="24"/>
      <c r="HA278" s="24"/>
      <c r="HB278" s="24"/>
      <c r="HC278" s="24"/>
      <c r="HD278" s="24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24"/>
      <c r="HR278" s="24"/>
      <c r="HS278" s="24"/>
      <c r="HT278" s="24"/>
      <c r="HU278" s="24"/>
      <c r="HV278" s="24"/>
      <c r="HW278" s="24"/>
      <c r="HX278" s="24"/>
      <c r="HY278" s="24"/>
      <c r="HZ278" s="24"/>
      <c r="IA278" s="24"/>
      <c r="IB278" s="24"/>
      <c r="IC278" s="24"/>
      <c r="ID278" s="24"/>
      <c r="IE278" s="24"/>
      <c r="IF278" s="24"/>
      <c r="IG278" s="24"/>
    </row>
    <row r="279" spans="1:241" s="28" customFormat="1" ht="12">
      <c r="A279" s="24"/>
      <c r="B279" s="24"/>
      <c r="C279" s="24"/>
      <c r="D279" s="32"/>
      <c r="E279" s="35"/>
      <c r="F279" s="32"/>
      <c r="G279" s="24"/>
      <c r="H279" s="24"/>
      <c r="I279" s="32"/>
      <c r="J279" s="24"/>
      <c r="K279" s="32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  <c r="FV279" s="24"/>
      <c r="FW279" s="24"/>
      <c r="FX279" s="24"/>
      <c r="FY279" s="24"/>
      <c r="FZ279" s="24"/>
      <c r="GA279" s="24"/>
      <c r="GB279" s="24"/>
      <c r="GC279" s="24"/>
      <c r="GD279" s="24"/>
      <c r="GE279" s="24"/>
      <c r="GF279" s="24"/>
      <c r="GG279" s="24"/>
      <c r="GH279" s="24"/>
      <c r="GI279" s="24"/>
      <c r="GJ279" s="24"/>
      <c r="GK279" s="24"/>
      <c r="GL279" s="24"/>
      <c r="GM279" s="24"/>
      <c r="GN279" s="24"/>
      <c r="GO279" s="24"/>
      <c r="GP279" s="24"/>
      <c r="GQ279" s="24"/>
      <c r="GR279" s="24"/>
      <c r="GS279" s="24"/>
      <c r="GT279" s="24"/>
      <c r="GU279" s="24"/>
      <c r="GV279" s="24"/>
      <c r="GW279" s="24"/>
      <c r="GX279" s="24"/>
      <c r="GY279" s="24"/>
      <c r="GZ279" s="24"/>
      <c r="HA279" s="24"/>
      <c r="HB279" s="24"/>
      <c r="HC279" s="24"/>
      <c r="HD279" s="24"/>
      <c r="HE279" s="24"/>
      <c r="HF279" s="24"/>
      <c r="HG279" s="24"/>
      <c r="HH279" s="24"/>
      <c r="HI279" s="24"/>
      <c r="HJ279" s="24"/>
      <c r="HK279" s="24"/>
      <c r="HL279" s="24"/>
      <c r="HM279" s="24"/>
      <c r="HN279" s="24"/>
      <c r="HO279" s="24"/>
      <c r="HP279" s="24"/>
      <c r="HQ279" s="24"/>
      <c r="HR279" s="24"/>
      <c r="HS279" s="24"/>
      <c r="HT279" s="24"/>
      <c r="HU279" s="24"/>
      <c r="HV279" s="24"/>
      <c r="HW279" s="24"/>
      <c r="HX279" s="24"/>
      <c r="HY279" s="24"/>
      <c r="HZ279" s="24"/>
      <c r="IA279" s="24"/>
      <c r="IB279" s="24"/>
      <c r="IC279" s="24"/>
      <c r="ID279" s="24"/>
      <c r="IE279" s="24"/>
      <c r="IF279" s="24"/>
      <c r="IG279" s="24"/>
    </row>
    <row r="280" spans="1:241" s="28" customFormat="1" ht="12">
      <c r="A280" s="24"/>
      <c r="B280" s="24"/>
      <c r="C280" s="24"/>
      <c r="D280" s="32"/>
      <c r="E280" s="35"/>
      <c r="F280" s="32"/>
      <c r="G280" s="24"/>
      <c r="H280" s="24"/>
      <c r="I280" s="32"/>
      <c r="J280" s="24"/>
      <c r="K280" s="32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  <c r="FQ280" s="24"/>
      <c r="FR280" s="24"/>
      <c r="FS280" s="24"/>
      <c r="FT280" s="24"/>
      <c r="FU280" s="24"/>
      <c r="FV280" s="24"/>
      <c r="FW280" s="24"/>
      <c r="FX280" s="24"/>
      <c r="FY280" s="24"/>
      <c r="FZ280" s="24"/>
      <c r="GA280" s="24"/>
      <c r="GB280" s="24"/>
      <c r="GC280" s="24"/>
      <c r="GD280" s="24"/>
      <c r="GE280" s="24"/>
      <c r="GF280" s="24"/>
      <c r="GG280" s="24"/>
      <c r="GH280" s="24"/>
      <c r="GI280" s="24"/>
      <c r="GJ280" s="24"/>
      <c r="GK280" s="24"/>
      <c r="GL280" s="24"/>
      <c r="GM280" s="24"/>
      <c r="GN280" s="24"/>
      <c r="GO280" s="24"/>
      <c r="GP280" s="24"/>
      <c r="GQ280" s="24"/>
      <c r="GR280" s="24"/>
      <c r="GS280" s="24"/>
      <c r="GT280" s="24"/>
      <c r="GU280" s="24"/>
      <c r="GV280" s="24"/>
      <c r="GW280" s="24"/>
      <c r="GX280" s="24"/>
      <c r="GY280" s="24"/>
      <c r="GZ280" s="24"/>
      <c r="HA280" s="24"/>
      <c r="HB280" s="24"/>
      <c r="HC280" s="24"/>
      <c r="HD280" s="24"/>
      <c r="HE280" s="24"/>
      <c r="HF280" s="24"/>
      <c r="HG280" s="24"/>
      <c r="HH280" s="24"/>
      <c r="HI280" s="24"/>
      <c r="HJ280" s="24"/>
      <c r="HK280" s="24"/>
      <c r="HL280" s="24"/>
      <c r="HM280" s="24"/>
      <c r="HN280" s="24"/>
      <c r="HO280" s="24"/>
      <c r="HP280" s="24"/>
      <c r="HQ280" s="24"/>
      <c r="HR280" s="24"/>
      <c r="HS280" s="24"/>
      <c r="HT280" s="24"/>
      <c r="HU280" s="24"/>
      <c r="HV280" s="24"/>
      <c r="HW280" s="24"/>
      <c r="HX280" s="24"/>
      <c r="HY280" s="24"/>
      <c r="HZ280" s="24"/>
      <c r="IA280" s="24"/>
      <c r="IB280" s="24"/>
      <c r="IC280" s="24"/>
      <c r="ID280" s="24"/>
      <c r="IE280" s="24"/>
      <c r="IF280" s="24"/>
      <c r="IG280" s="24"/>
    </row>
    <row r="281" spans="1:241" s="28" customFormat="1" ht="12">
      <c r="A281" s="24"/>
      <c r="B281" s="24"/>
      <c r="C281" s="24"/>
      <c r="D281" s="32"/>
      <c r="E281" s="35"/>
      <c r="F281" s="32"/>
      <c r="G281" s="24"/>
      <c r="H281" s="24"/>
      <c r="I281" s="32"/>
      <c r="J281" s="24"/>
      <c r="K281" s="32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  <c r="FJ281" s="24"/>
      <c r="FK281" s="24"/>
      <c r="FL281" s="24"/>
      <c r="FM281" s="24"/>
      <c r="FN281" s="24"/>
      <c r="FO281" s="24"/>
      <c r="FP281" s="24"/>
      <c r="FQ281" s="24"/>
      <c r="FR281" s="24"/>
      <c r="FS281" s="24"/>
      <c r="FT281" s="24"/>
      <c r="FU281" s="24"/>
      <c r="FV281" s="24"/>
      <c r="FW281" s="24"/>
      <c r="FX281" s="24"/>
      <c r="FY281" s="24"/>
      <c r="FZ281" s="24"/>
      <c r="GA281" s="24"/>
      <c r="GB281" s="24"/>
      <c r="GC281" s="24"/>
      <c r="GD281" s="24"/>
      <c r="GE281" s="24"/>
      <c r="GF281" s="24"/>
      <c r="GG281" s="24"/>
      <c r="GH281" s="24"/>
      <c r="GI281" s="24"/>
      <c r="GJ281" s="24"/>
      <c r="GK281" s="24"/>
      <c r="GL281" s="24"/>
      <c r="GM281" s="24"/>
      <c r="GN281" s="24"/>
      <c r="GO281" s="24"/>
      <c r="GP281" s="24"/>
      <c r="GQ281" s="24"/>
      <c r="GR281" s="24"/>
      <c r="GS281" s="24"/>
      <c r="GT281" s="24"/>
      <c r="GU281" s="24"/>
      <c r="GV281" s="24"/>
      <c r="GW281" s="24"/>
      <c r="GX281" s="24"/>
      <c r="GY281" s="24"/>
      <c r="GZ281" s="24"/>
      <c r="HA281" s="24"/>
      <c r="HB281" s="24"/>
      <c r="HC281" s="24"/>
      <c r="HD281" s="24"/>
      <c r="HE281" s="24"/>
      <c r="HF281" s="24"/>
      <c r="HG281" s="24"/>
      <c r="HH281" s="24"/>
      <c r="HI281" s="24"/>
      <c r="HJ281" s="24"/>
      <c r="HK281" s="24"/>
      <c r="HL281" s="24"/>
      <c r="HM281" s="24"/>
      <c r="HN281" s="24"/>
      <c r="HO281" s="24"/>
      <c r="HP281" s="24"/>
      <c r="HQ281" s="24"/>
      <c r="HR281" s="24"/>
      <c r="HS281" s="24"/>
      <c r="HT281" s="24"/>
      <c r="HU281" s="24"/>
      <c r="HV281" s="24"/>
      <c r="HW281" s="24"/>
      <c r="HX281" s="24"/>
      <c r="HY281" s="24"/>
      <c r="HZ281" s="24"/>
      <c r="IA281" s="24"/>
      <c r="IB281" s="24"/>
      <c r="IC281" s="24"/>
      <c r="ID281" s="24"/>
      <c r="IE281" s="24"/>
      <c r="IF281" s="24"/>
      <c r="IG281" s="24"/>
    </row>
    <row r="282" spans="1:241" s="28" customFormat="1" ht="12">
      <c r="A282" s="24"/>
      <c r="B282" s="24"/>
      <c r="C282" s="24"/>
      <c r="D282" s="32"/>
      <c r="E282" s="35"/>
      <c r="F282" s="32"/>
      <c r="G282" s="24"/>
      <c r="H282" s="24"/>
      <c r="I282" s="32"/>
      <c r="J282" s="24"/>
      <c r="K282" s="32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 s="24"/>
      <c r="GV282" s="24"/>
      <c r="GW282" s="24"/>
      <c r="GX282" s="24"/>
      <c r="GY282" s="24"/>
      <c r="GZ282" s="24"/>
      <c r="HA282" s="24"/>
      <c r="HB282" s="24"/>
      <c r="HC282" s="24"/>
      <c r="HD282" s="24"/>
      <c r="HE282" s="24"/>
      <c r="HF282" s="24"/>
      <c r="HG282" s="24"/>
      <c r="HH282" s="24"/>
      <c r="HI282" s="24"/>
      <c r="HJ282" s="24"/>
      <c r="HK282" s="24"/>
      <c r="HL282" s="24"/>
      <c r="HM282" s="24"/>
      <c r="HN282" s="24"/>
      <c r="HO282" s="24"/>
      <c r="HP282" s="24"/>
      <c r="HQ282" s="24"/>
      <c r="HR282" s="24"/>
      <c r="HS282" s="24"/>
      <c r="HT282" s="24"/>
      <c r="HU282" s="24"/>
      <c r="HV282" s="24"/>
      <c r="HW282" s="24"/>
      <c r="HX282" s="24"/>
      <c r="HY282" s="24"/>
      <c r="HZ282" s="24"/>
      <c r="IA282" s="24"/>
      <c r="IB282" s="24"/>
      <c r="IC282" s="24"/>
      <c r="ID282" s="24"/>
      <c r="IE282" s="24"/>
      <c r="IF282" s="24"/>
      <c r="IG282" s="24"/>
    </row>
    <row r="283" spans="1:241" s="28" customFormat="1" ht="12">
      <c r="A283" s="24"/>
      <c r="B283" s="24"/>
      <c r="C283" s="24"/>
      <c r="D283" s="32"/>
      <c r="E283" s="35"/>
      <c r="F283" s="32"/>
      <c r="G283" s="24"/>
      <c r="H283" s="24"/>
      <c r="I283" s="32"/>
      <c r="J283" s="24"/>
      <c r="K283" s="32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  <c r="FV283" s="24"/>
      <c r="FW283" s="24"/>
      <c r="FX283" s="24"/>
      <c r="FY283" s="24"/>
      <c r="FZ283" s="24"/>
      <c r="GA283" s="24"/>
      <c r="GB283" s="24"/>
      <c r="GC283" s="24"/>
      <c r="GD283" s="24"/>
      <c r="GE283" s="24"/>
      <c r="GF283" s="24"/>
      <c r="GG283" s="24"/>
      <c r="GH283" s="24"/>
      <c r="GI283" s="24"/>
      <c r="GJ283" s="24"/>
      <c r="GK283" s="24"/>
      <c r="GL283" s="24"/>
      <c r="GM283" s="24"/>
      <c r="GN283" s="24"/>
      <c r="GO283" s="24"/>
      <c r="GP283" s="24"/>
      <c r="GQ283" s="24"/>
      <c r="GR283" s="24"/>
      <c r="GS283" s="24"/>
      <c r="GT283" s="24"/>
      <c r="GU283" s="24"/>
      <c r="GV283" s="24"/>
      <c r="GW283" s="24"/>
      <c r="GX283" s="24"/>
      <c r="GY283" s="24"/>
      <c r="GZ283" s="24"/>
      <c r="HA283" s="24"/>
      <c r="HB283" s="24"/>
      <c r="HC283" s="24"/>
      <c r="HD283" s="24"/>
      <c r="HE283" s="24"/>
      <c r="HF283" s="24"/>
      <c r="HG283" s="24"/>
      <c r="HH283" s="24"/>
      <c r="HI283" s="24"/>
      <c r="HJ283" s="24"/>
      <c r="HK283" s="24"/>
      <c r="HL283" s="24"/>
      <c r="HM283" s="24"/>
      <c r="HN283" s="24"/>
      <c r="HO283" s="24"/>
      <c r="HP283" s="24"/>
      <c r="HQ283" s="24"/>
      <c r="HR283" s="24"/>
      <c r="HS283" s="24"/>
      <c r="HT283" s="24"/>
      <c r="HU283" s="24"/>
      <c r="HV283" s="24"/>
      <c r="HW283" s="24"/>
      <c r="HX283" s="24"/>
      <c r="HY283" s="24"/>
      <c r="HZ283" s="24"/>
      <c r="IA283" s="24"/>
      <c r="IB283" s="24"/>
      <c r="IC283" s="24"/>
      <c r="ID283" s="24"/>
      <c r="IE283" s="24"/>
      <c r="IF283" s="24"/>
      <c r="IG283" s="24"/>
    </row>
    <row r="284" spans="1:241" s="28" customFormat="1" ht="12">
      <c r="A284" s="24"/>
      <c r="B284" s="24"/>
      <c r="C284" s="24"/>
      <c r="D284" s="32"/>
      <c r="E284" s="35"/>
      <c r="F284" s="32"/>
      <c r="G284" s="24"/>
      <c r="H284" s="24"/>
      <c r="I284" s="32"/>
      <c r="J284" s="24"/>
      <c r="K284" s="32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  <c r="FV284" s="24"/>
      <c r="FW284" s="24"/>
      <c r="FX284" s="24"/>
      <c r="FY284" s="24"/>
      <c r="FZ284" s="24"/>
      <c r="GA284" s="24"/>
      <c r="GB284" s="24"/>
      <c r="GC284" s="24"/>
      <c r="GD284" s="24"/>
      <c r="GE284" s="24"/>
      <c r="GF284" s="24"/>
      <c r="GG284" s="24"/>
      <c r="GH284" s="24"/>
      <c r="GI284" s="24"/>
      <c r="GJ284" s="24"/>
      <c r="GK284" s="24"/>
      <c r="GL284" s="24"/>
      <c r="GM284" s="24"/>
      <c r="GN284" s="24"/>
      <c r="GO284" s="24"/>
      <c r="GP284" s="24"/>
      <c r="GQ284" s="24"/>
      <c r="GR284" s="24"/>
      <c r="GS284" s="24"/>
      <c r="GT284" s="24"/>
      <c r="GU284" s="24"/>
      <c r="GV284" s="24"/>
      <c r="GW284" s="24"/>
      <c r="GX284" s="24"/>
      <c r="GY284" s="24"/>
      <c r="GZ284" s="24"/>
      <c r="HA284" s="24"/>
      <c r="HB284" s="24"/>
      <c r="HC284" s="24"/>
      <c r="HD284" s="24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24"/>
      <c r="HR284" s="24"/>
      <c r="HS284" s="24"/>
      <c r="HT284" s="24"/>
      <c r="HU284" s="24"/>
      <c r="HV284" s="24"/>
      <c r="HW284" s="24"/>
      <c r="HX284" s="24"/>
      <c r="HY284" s="24"/>
      <c r="HZ284" s="24"/>
      <c r="IA284" s="24"/>
      <c r="IB284" s="24"/>
      <c r="IC284" s="24"/>
      <c r="ID284" s="24"/>
      <c r="IE284" s="24"/>
      <c r="IF284" s="24"/>
      <c r="IG284" s="24"/>
    </row>
    <row r="285" spans="1:241" s="28" customFormat="1" ht="12">
      <c r="A285" s="24"/>
      <c r="B285" s="24"/>
      <c r="C285" s="24"/>
      <c r="D285" s="32"/>
      <c r="E285" s="35"/>
      <c r="F285" s="32"/>
      <c r="G285" s="24"/>
      <c r="H285" s="24"/>
      <c r="I285" s="32"/>
      <c r="J285" s="24"/>
      <c r="K285" s="32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  <c r="FJ285" s="24"/>
      <c r="FK285" s="24"/>
      <c r="FL285" s="24"/>
      <c r="FM285" s="24"/>
      <c r="FN285" s="24"/>
      <c r="FO285" s="24"/>
      <c r="FP285" s="24"/>
      <c r="FQ285" s="24"/>
      <c r="FR285" s="24"/>
      <c r="FS285" s="24"/>
      <c r="FT285" s="24"/>
      <c r="FU285" s="24"/>
      <c r="FV285" s="24"/>
      <c r="FW285" s="24"/>
      <c r="FX285" s="24"/>
      <c r="FY285" s="24"/>
      <c r="FZ285" s="24"/>
      <c r="GA285" s="24"/>
      <c r="GB285" s="24"/>
      <c r="GC285" s="24"/>
      <c r="GD285" s="24"/>
      <c r="GE285" s="24"/>
      <c r="GF285" s="24"/>
      <c r="GG285" s="24"/>
      <c r="GH285" s="24"/>
      <c r="GI285" s="24"/>
      <c r="GJ285" s="24"/>
      <c r="GK285" s="24"/>
      <c r="GL285" s="24"/>
      <c r="GM285" s="24"/>
      <c r="GN285" s="24"/>
      <c r="GO285" s="24"/>
      <c r="GP285" s="24"/>
      <c r="GQ285" s="24"/>
      <c r="GR285" s="24"/>
      <c r="GS285" s="24"/>
      <c r="GT285" s="24"/>
      <c r="GU285" s="24"/>
      <c r="GV285" s="24"/>
      <c r="GW285" s="24"/>
      <c r="GX285" s="24"/>
      <c r="GY285" s="24"/>
      <c r="GZ285" s="24"/>
      <c r="HA285" s="24"/>
      <c r="HB285" s="24"/>
      <c r="HC285" s="24"/>
      <c r="HD285" s="24"/>
      <c r="HE285" s="24"/>
      <c r="HF285" s="24"/>
      <c r="HG285" s="24"/>
      <c r="HH285" s="24"/>
      <c r="HI285" s="24"/>
      <c r="HJ285" s="24"/>
      <c r="HK285" s="24"/>
      <c r="HL285" s="24"/>
      <c r="HM285" s="24"/>
      <c r="HN285" s="24"/>
      <c r="HO285" s="24"/>
      <c r="HP285" s="24"/>
      <c r="HQ285" s="24"/>
      <c r="HR285" s="24"/>
      <c r="HS285" s="24"/>
      <c r="HT285" s="24"/>
      <c r="HU285" s="24"/>
      <c r="HV285" s="24"/>
      <c r="HW285" s="24"/>
      <c r="HX285" s="24"/>
      <c r="HY285" s="24"/>
      <c r="HZ285" s="24"/>
      <c r="IA285" s="24"/>
      <c r="IB285" s="24"/>
      <c r="IC285" s="24"/>
      <c r="ID285" s="24"/>
      <c r="IE285" s="24"/>
      <c r="IF285" s="24"/>
      <c r="IG285" s="24"/>
    </row>
    <row r="286" spans="1:241" s="28" customFormat="1" ht="12">
      <c r="A286" s="24"/>
      <c r="B286" s="24"/>
      <c r="C286" s="24"/>
      <c r="D286" s="32"/>
      <c r="E286" s="35"/>
      <c r="F286" s="32"/>
      <c r="G286" s="24"/>
      <c r="H286" s="24"/>
      <c r="I286" s="32"/>
      <c r="J286" s="24"/>
      <c r="K286" s="32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  <c r="FV286" s="24"/>
      <c r="FW286" s="24"/>
      <c r="FX286" s="24"/>
      <c r="FY286" s="24"/>
      <c r="FZ286" s="24"/>
      <c r="GA286" s="24"/>
      <c r="GB286" s="24"/>
      <c r="GC286" s="24"/>
      <c r="GD286" s="24"/>
      <c r="GE286" s="24"/>
      <c r="GF286" s="24"/>
      <c r="GG286" s="24"/>
      <c r="GH286" s="24"/>
      <c r="GI286" s="24"/>
      <c r="GJ286" s="24"/>
      <c r="GK286" s="24"/>
      <c r="GL286" s="24"/>
      <c r="GM286" s="24"/>
      <c r="GN286" s="24"/>
      <c r="GO286" s="24"/>
      <c r="GP286" s="24"/>
      <c r="GQ286" s="24"/>
      <c r="GR286" s="24"/>
      <c r="GS286" s="24"/>
      <c r="GT286" s="24"/>
      <c r="GU286" s="24"/>
      <c r="GV286" s="24"/>
      <c r="GW286" s="24"/>
      <c r="GX286" s="24"/>
      <c r="GY286" s="24"/>
      <c r="GZ286" s="24"/>
      <c r="HA286" s="24"/>
      <c r="HB286" s="24"/>
      <c r="HC286" s="24"/>
      <c r="HD286" s="24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24"/>
      <c r="HR286" s="24"/>
      <c r="HS286" s="24"/>
      <c r="HT286" s="24"/>
      <c r="HU286" s="24"/>
      <c r="HV286" s="24"/>
      <c r="HW286" s="24"/>
      <c r="HX286" s="24"/>
      <c r="HY286" s="24"/>
      <c r="HZ286" s="24"/>
      <c r="IA286" s="24"/>
      <c r="IB286" s="24"/>
      <c r="IC286" s="24"/>
      <c r="ID286" s="24"/>
      <c r="IE286" s="24"/>
      <c r="IF286" s="24"/>
      <c r="IG286" s="24"/>
    </row>
    <row r="287" spans="1:241" s="28" customFormat="1" ht="12">
      <c r="A287" s="24"/>
      <c r="B287" s="24"/>
      <c r="C287" s="24"/>
      <c r="D287" s="32"/>
      <c r="E287" s="35"/>
      <c r="F287" s="32"/>
      <c r="G287" s="24"/>
      <c r="H287" s="24"/>
      <c r="I287" s="32"/>
      <c r="J287" s="24"/>
      <c r="K287" s="32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24"/>
      <c r="FQ287" s="24"/>
      <c r="FR287" s="24"/>
      <c r="FS287" s="24"/>
      <c r="FT287" s="24"/>
      <c r="FU287" s="24"/>
      <c r="FV287" s="24"/>
      <c r="FW287" s="24"/>
      <c r="FX287" s="24"/>
      <c r="FY287" s="24"/>
      <c r="FZ287" s="24"/>
      <c r="GA287" s="24"/>
      <c r="GB287" s="24"/>
      <c r="GC287" s="24"/>
      <c r="GD287" s="24"/>
      <c r="GE287" s="24"/>
      <c r="GF287" s="24"/>
      <c r="GG287" s="24"/>
      <c r="GH287" s="24"/>
      <c r="GI287" s="24"/>
      <c r="GJ287" s="24"/>
      <c r="GK287" s="24"/>
      <c r="GL287" s="24"/>
      <c r="GM287" s="24"/>
      <c r="GN287" s="24"/>
      <c r="GO287" s="24"/>
      <c r="GP287" s="24"/>
      <c r="GQ287" s="24"/>
      <c r="GR287" s="24"/>
      <c r="GS287" s="24"/>
      <c r="GT287" s="24"/>
      <c r="GU287" s="24"/>
      <c r="GV287" s="24"/>
      <c r="GW287" s="24"/>
      <c r="GX287" s="24"/>
      <c r="GY287" s="24"/>
      <c r="GZ287" s="24"/>
      <c r="HA287" s="24"/>
      <c r="HB287" s="24"/>
      <c r="HC287" s="24"/>
      <c r="HD287" s="24"/>
      <c r="HE287" s="24"/>
      <c r="HF287" s="24"/>
      <c r="HG287" s="24"/>
      <c r="HH287" s="24"/>
      <c r="HI287" s="24"/>
      <c r="HJ287" s="24"/>
      <c r="HK287" s="24"/>
      <c r="HL287" s="24"/>
      <c r="HM287" s="24"/>
      <c r="HN287" s="24"/>
      <c r="HO287" s="24"/>
      <c r="HP287" s="24"/>
      <c r="HQ287" s="24"/>
      <c r="HR287" s="24"/>
      <c r="HS287" s="24"/>
      <c r="HT287" s="24"/>
      <c r="HU287" s="24"/>
      <c r="HV287" s="24"/>
      <c r="HW287" s="24"/>
      <c r="HX287" s="24"/>
      <c r="HY287" s="24"/>
      <c r="HZ287" s="24"/>
      <c r="IA287" s="24"/>
      <c r="IB287" s="24"/>
      <c r="IC287" s="24"/>
      <c r="ID287" s="24"/>
      <c r="IE287" s="24"/>
      <c r="IF287" s="24"/>
      <c r="IG287" s="24"/>
    </row>
    <row r="288" spans="1:241" s="28" customFormat="1" ht="12">
      <c r="A288" s="24"/>
      <c r="B288" s="24"/>
      <c r="C288" s="24"/>
      <c r="D288" s="32"/>
      <c r="E288" s="35"/>
      <c r="F288" s="32"/>
      <c r="G288" s="24"/>
      <c r="H288" s="24"/>
      <c r="I288" s="32"/>
      <c r="J288" s="24"/>
      <c r="K288" s="32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  <c r="FJ288" s="24"/>
      <c r="FK288" s="24"/>
      <c r="FL288" s="24"/>
      <c r="FM288" s="24"/>
      <c r="FN288" s="24"/>
      <c r="FO288" s="24"/>
      <c r="FP288" s="24"/>
      <c r="FQ288" s="24"/>
      <c r="FR288" s="24"/>
      <c r="FS288" s="24"/>
      <c r="FT288" s="24"/>
      <c r="FU288" s="24"/>
      <c r="FV288" s="24"/>
      <c r="FW288" s="24"/>
      <c r="FX288" s="24"/>
      <c r="FY288" s="24"/>
      <c r="FZ288" s="24"/>
      <c r="GA288" s="24"/>
      <c r="GB288" s="24"/>
      <c r="GC288" s="24"/>
      <c r="GD288" s="24"/>
      <c r="GE288" s="24"/>
      <c r="GF288" s="24"/>
      <c r="GG288" s="24"/>
      <c r="GH288" s="24"/>
      <c r="GI288" s="24"/>
      <c r="GJ288" s="24"/>
      <c r="GK288" s="24"/>
      <c r="GL288" s="24"/>
      <c r="GM288" s="24"/>
      <c r="GN288" s="24"/>
      <c r="GO288" s="24"/>
      <c r="GP288" s="24"/>
      <c r="GQ288" s="24"/>
      <c r="GR288" s="24"/>
      <c r="GS288" s="24"/>
      <c r="GT288" s="24"/>
      <c r="GU288" s="24"/>
      <c r="GV288" s="24"/>
      <c r="GW288" s="24"/>
      <c r="GX288" s="24"/>
      <c r="GY288" s="24"/>
      <c r="GZ288" s="24"/>
      <c r="HA288" s="24"/>
      <c r="HB288" s="24"/>
      <c r="HC288" s="24"/>
      <c r="HD288" s="24"/>
      <c r="HE288" s="24"/>
      <c r="HF288" s="24"/>
      <c r="HG288" s="24"/>
      <c r="HH288" s="24"/>
      <c r="HI288" s="24"/>
      <c r="HJ288" s="24"/>
      <c r="HK288" s="24"/>
      <c r="HL288" s="24"/>
      <c r="HM288" s="24"/>
      <c r="HN288" s="24"/>
      <c r="HO288" s="24"/>
      <c r="HP288" s="24"/>
      <c r="HQ288" s="24"/>
      <c r="HR288" s="24"/>
      <c r="HS288" s="24"/>
      <c r="HT288" s="24"/>
      <c r="HU288" s="24"/>
      <c r="HV288" s="24"/>
      <c r="HW288" s="24"/>
      <c r="HX288" s="24"/>
      <c r="HY288" s="24"/>
      <c r="HZ288" s="24"/>
      <c r="IA288" s="24"/>
      <c r="IB288" s="24"/>
      <c r="IC288" s="24"/>
      <c r="ID288" s="24"/>
      <c r="IE288" s="24"/>
      <c r="IF288" s="24"/>
      <c r="IG288" s="24"/>
    </row>
    <row r="289" spans="1:241" s="28" customFormat="1" ht="12">
      <c r="A289" s="24"/>
      <c r="B289" s="24"/>
      <c r="C289" s="24"/>
      <c r="D289" s="32"/>
      <c r="E289" s="35"/>
      <c r="F289" s="32"/>
      <c r="G289" s="24"/>
      <c r="H289" s="24"/>
      <c r="I289" s="32"/>
      <c r="J289" s="24"/>
      <c r="K289" s="32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P289" s="24"/>
      <c r="FQ289" s="24"/>
      <c r="FR289" s="24"/>
      <c r="FS289" s="24"/>
      <c r="FT289" s="24"/>
      <c r="FU289" s="24"/>
      <c r="FV289" s="24"/>
      <c r="FW289" s="24"/>
      <c r="FX289" s="24"/>
      <c r="FY289" s="24"/>
      <c r="FZ289" s="24"/>
      <c r="GA289" s="24"/>
      <c r="GB289" s="24"/>
      <c r="GC289" s="24"/>
      <c r="GD289" s="24"/>
      <c r="GE289" s="24"/>
      <c r="GF289" s="24"/>
      <c r="GG289" s="24"/>
      <c r="GH289" s="24"/>
      <c r="GI289" s="24"/>
      <c r="GJ289" s="24"/>
      <c r="GK289" s="24"/>
      <c r="GL289" s="24"/>
      <c r="GM289" s="24"/>
      <c r="GN289" s="24"/>
      <c r="GO289" s="24"/>
      <c r="GP289" s="24"/>
      <c r="GQ289" s="24"/>
      <c r="GR289" s="24"/>
      <c r="GS289" s="24"/>
      <c r="GT289" s="24"/>
      <c r="GU289" s="24"/>
      <c r="GV289" s="24"/>
      <c r="GW289" s="24"/>
      <c r="GX289" s="24"/>
      <c r="GY289" s="24"/>
      <c r="GZ289" s="24"/>
      <c r="HA289" s="24"/>
      <c r="HB289" s="24"/>
      <c r="HC289" s="24"/>
      <c r="HD289" s="24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24"/>
      <c r="HR289" s="24"/>
      <c r="HS289" s="24"/>
      <c r="HT289" s="24"/>
      <c r="HU289" s="24"/>
      <c r="HV289" s="24"/>
      <c r="HW289" s="24"/>
      <c r="HX289" s="24"/>
      <c r="HY289" s="24"/>
      <c r="HZ289" s="24"/>
      <c r="IA289" s="24"/>
      <c r="IB289" s="24"/>
      <c r="IC289" s="24"/>
      <c r="ID289" s="24"/>
      <c r="IE289" s="24"/>
      <c r="IF289" s="24"/>
      <c r="IG289" s="24"/>
    </row>
    <row r="290" spans="1:241" s="28" customFormat="1" ht="12">
      <c r="A290" s="24"/>
      <c r="B290" s="24"/>
      <c r="C290" s="24"/>
      <c r="D290" s="32"/>
      <c r="E290" s="35"/>
      <c r="F290" s="32"/>
      <c r="G290" s="24"/>
      <c r="H290" s="24"/>
      <c r="I290" s="32"/>
      <c r="J290" s="24"/>
      <c r="K290" s="32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24"/>
      <c r="FQ290" s="24"/>
      <c r="FR290" s="24"/>
      <c r="FS290" s="24"/>
      <c r="FT290" s="24"/>
      <c r="FU290" s="24"/>
      <c r="FV290" s="24"/>
      <c r="FW290" s="24"/>
      <c r="FX290" s="24"/>
      <c r="FY290" s="24"/>
      <c r="FZ290" s="24"/>
      <c r="GA290" s="24"/>
      <c r="GB290" s="24"/>
      <c r="GC290" s="24"/>
      <c r="GD290" s="24"/>
      <c r="GE290" s="24"/>
      <c r="GF290" s="24"/>
      <c r="GG290" s="24"/>
      <c r="GH290" s="24"/>
      <c r="GI290" s="24"/>
      <c r="GJ290" s="24"/>
      <c r="GK290" s="24"/>
      <c r="GL290" s="24"/>
      <c r="GM290" s="24"/>
      <c r="GN290" s="24"/>
      <c r="GO290" s="24"/>
      <c r="GP290" s="24"/>
      <c r="GQ290" s="24"/>
      <c r="GR290" s="24"/>
      <c r="GS290" s="24"/>
      <c r="GT290" s="24"/>
      <c r="GU290" s="24"/>
      <c r="GV290" s="24"/>
      <c r="GW290" s="24"/>
      <c r="GX290" s="24"/>
      <c r="GY290" s="24"/>
      <c r="GZ290" s="24"/>
      <c r="HA290" s="24"/>
      <c r="HB290" s="24"/>
      <c r="HC290" s="24"/>
      <c r="HD290" s="24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24"/>
      <c r="HR290" s="24"/>
      <c r="HS290" s="24"/>
      <c r="HT290" s="24"/>
      <c r="HU290" s="24"/>
      <c r="HV290" s="24"/>
      <c r="HW290" s="24"/>
      <c r="HX290" s="24"/>
      <c r="HY290" s="24"/>
      <c r="HZ290" s="24"/>
      <c r="IA290" s="24"/>
      <c r="IB290" s="24"/>
      <c r="IC290" s="24"/>
      <c r="ID290" s="24"/>
      <c r="IE290" s="24"/>
      <c r="IF290" s="24"/>
      <c r="IG290" s="24"/>
    </row>
  </sheetData>
  <sheetProtection/>
  <mergeCells count="3">
    <mergeCell ref="A3:K3"/>
    <mergeCell ref="A5:K5"/>
    <mergeCell ref="A6:K6"/>
  </mergeCells>
  <conditionalFormatting sqref="A12:IV255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0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jgendr1</cp:lastModifiedBy>
  <cp:lastPrinted>2007-09-18T12:55:33Z</cp:lastPrinted>
  <dcterms:created xsi:type="dcterms:W3CDTF">2003-01-16T20:34:14Z</dcterms:created>
  <dcterms:modified xsi:type="dcterms:W3CDTF">2007-09-18T12:55:33Z</dcterms:modified>
  <cp:category/>
  <cp:version/>
  <cp:contentType/>
  <cp:contentStatus/>
</cp:coreProperties>
</file>