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1"/>
  </bookViews>
  <sheets>
    <sheet name="Balance Sheet" sheetId="1" r:id="rId1"/>
    <sheet name="Operating" sheetId="2" r:id="rId2"/>
  </sheets>
  <definedNames>
    <definedName name="_xlnm.Print_Area" localSheetId="0">'Balance Sheet'!$A$1:$AA$51</definedName>
    <definedName name="_xlnm.Print_Area" localSheetId="1">'Operating'!$A$1:$AA$37</definedName>
  </definedNames>
  <calcPr fullCalcOnLoad="1"/>
</workbook>
</file>

<file path=xl/sharedStrings.xml><?xml version="1.0" encoding="utf-8"?>
<sst xmlns="http://schemas.openxmlformats.org/spreadsheetml/2006/main" count="126" uniqueCount="73">
  <si>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</si>
  <si>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</si>
  <si>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</si>
  <si>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</si>
  <si>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</si>
  <si>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</si>
  <si>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</si>
  <si>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</si>
  <si>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</si>
  <si>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</si>
  <si>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</si>
  <si>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</si>
  <si>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</si>
  <si>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</si>
  <si>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</si>
  <si>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</si>
  <si>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</si>
  <si>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</si>
  <si>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</si>
  <si>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</si>
  <si>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</si>
  <si>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</si>
  <si>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</si>
  <si>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</si>
  <si>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</si>
  <si>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</si>
  <si>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</si>
  <si>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</si>
  <si>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</si>
  <si>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</si>
  <si>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</si>
  <si>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</si>
  <si>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</si>
  <si>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</si>
  <si>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Salaries</t>
  </si>
  <si>
    <t xml:space="preserve">    Wages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</si>
  <si>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</si>
  <si>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</si>
  <si>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</si>
  <si>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</si>
  <si>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</si>
  <si>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</si>
  <si>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</si>
  <si>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</si>
  <si>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</si>
  <si>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</si>
  <si>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</si>
  <si>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</si>
  <si>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</si>
  <si>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</si>
  <si>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</si>
  <si>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</si>
  <si>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</si>
  <si>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</si>
  <si>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</si>
  <si>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</si>
  <si>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</si>
  <si>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</si>
  <si>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</si>
  <si>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</si>
  <si>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</si>
  <si>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</si>
  <si>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</si>
  <si>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</si>
  <si>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Equipment renewals and replacements -</t>
  </si>
  <si>
    <t xml:space="preserve">            Total equipment renewals and replacements</t>
  </si>
  <si>
    <t>ANALYSIS OF REVENUES AND EXPENDITURES</t>
  </si>
  <si>
    <t>Museum</t>
  </si>
  <si>
    <t xml:space="preserve">        Net transfers to plant fund</t>
  </si>
  <si>
    <t xml:space="preserve">    Inventories</t>
  </si>
  <si>
    <t>AS OF JUNE 30, 2014</t>
  </si>
  <si>
    <t>FOR THE YEAR ENDED JUNE 30, 2014</t>
  </si>
  <si>
    <t xml:space="preserve">        Equipment purchases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</si>
</sst>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43" fontId="4" fillId="0" borderId="0" xfId="42" applyFont="1" applyFill="1" applyAlignment="1" applyProtection="1">
      <alignment vertical="center"/>
      <protection/>
    </xf>
    <xf numFmtId="165" fontId="4" fillId="0" borderId="0" xfId="59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133350</xdr:rowOff>
    </xdr:from>
    <xdr:to>
      <xdr:col>0</xdr:col>
      <xdr:colOff>2619375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480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371475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51"/>
  <sheetViews>
    <sheetView zoomScale="90" zoomScaleNormal="90" zoomScalePageLayoutView="0" workbookViewId="0" topLeftCell="A1">
      <selection activeCell="O19" sqref="O19"/>
    </sheetView>
  </sheetViews>
  <sheetFormatPr defaultColWidth="9.140625" defaultRowHeight="15"/>
  <cols>
    <col min="1" max="1" width="42.7109375" style="5" customWidth="1"/>
    <col min="2" max="2" width="1.57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1.14062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1.14062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1.14062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2" ht="13.5"/>
    <row r="3" spans="1:36" ht="16.5">
      <c r="A3" s="49"/>
      <c r="C3" s="48" t="s">
        <v>20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9" customHeight="1">
      <c r="A4" s="49"/>
      <c r="C4" s="3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</row>
    <row r="5" spans="1:36" ht="15.75">
      <c r="A5" s="49"/>
      <c r="C5" s="47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.75">
      <c r="A6" s="49"/>
      <c r="C6" s="47" t="s">
        <v>70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35"/>
      <c r="AC6" s="35"/>
      <c r="AD6" s="35"/>
      <c r="AE6" s="35"/>
      <c r="AF6" s="35"/>
      <c r="AG6" s="35"/>
      <c r="AH6" s="35"/>
      <c r="AI6" s="35"/>
      <c r="AJ6" s="35"/>
    </row>
    <row r="7" ht="13.5" customHeight="1">
      <c r="A7" s="49"/>
    </row>
    <row r="8" ht="7.5" customHeight="1"/>
    <row r="9" ht="6" customHeight="1"/>
    <row r="11" spans="3:27" ht="14.25"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49</v>
      </c>
      <c r="R11" s="40"/>
      <c r="S11" s="40" t="s">
        <v>52</v>
      </c>
      <c r="T11" s="39"/>
      <c r="U11" s="40" t="s">
        <v>27</v>
      </c>
      <c r="V11" s="38"/>
      <c r="W11" s="40" t="s">
        <v>57</v>
      </c>
      <c r="X11" s="38"/>
      <c r="Y11" s="40"/>
      <c r="Z11" s="38"/>
      <c r="AA11" s="40"/>
    </row>
    <row r="12" spans="3:27" ht="14.25">
      <c r="C12" s="29"/>
      <c r="D12" s="29"/>
      <c r="E12" s="29" t="s">
        <v>27</v>
      </c>
      <c r="F12" s="29"/>
      <c r="G12" s="29"/>
      <c r="H12" s="29"/>
      <c r="I12" s="29"/>
      <c r="J12" s="29"/>
      <c r="K12" s="29" t="s">
        <v>31</v>
      </c>
      <c r="L12" s="29"/>
      <c r="M12" s="29" t="s">
        <v>45</v>
      </c>
      <c r="N12" s="29"/>
      <c r="O12" s="29" t="s">
        <v>47</v>
      </c>
      <c r="P12" s="29"/>
      <c r="Q12" s="29" t="s">
        <v>50</v>
      </c>
      <c r="R12" s="29"/>
      <c r="S12" s="29" t="s">
        <v>53</v>
      </c>
      <c r="T12" s="29"/>
      <c r="U12" s="29" t="s">
        <v>55</v>
      </c>
      <c r="V12" s="29"/>
      <c r="W12" s="29" t="s">
        <v>58</v>
      </c>
      <c r="X12" s="29"/>
      <c r="Y12" s="29"/>
      <c r="Z12" s="29"/>
      <c r="AA12" s="29"/>
    </row>
    <row r="13" spans="3:27" s="30" customFormat="1" ht="14.25">
      <c r="C13" s="33" t="s">
        <v>17</v>
      </c>
      <c r="D13" s="29"/>
      <c r="E13" s="33" t="s">
        <v>28</v>
      </c>
      <c r="F13" s="29"/>
      <c r="G13" s="33" t="s">
        <v>29</v>
      </c>
      <c r="H13" s="29"/>
      <c r="I13" s="33" t="s">
        <v>30</v>
      </c>
      <c r="J13" s="29"/>
      <c r="K13" s="33" t="s">
        <v>32</v>
      </c>
      <c r="L13" s="29"/>
      <c r="M13" s="33" t="s">
        <v>46</v>
      </c>
      <c r="N13" s="29"/>
      <c r="O13" s="33" t="s">
        <v>48</v>
      </c>
      <c r="P13" s="29"/>
      <c r="Q13" s="33" t="s">
        <v>61</v>
      </c>
      <c r="R13" s="29"/>
      <c r="S13" s="33" t="s">
        <v>54</v>
      </c>
      <c r="T13" s="29"/>
      <c r="U13" s="33" t="s">
        <v>56</v>
      </c>
      <c r="V13" s="29"/>
      <c r="W13" s="33" t="s">
        <v>51</v>
      </c>
      <c r="X13" s="29"/>
      <c r="Y13" s="33" t="s">
        <v>59</v>
      </c>
      <c r="Z13" s="29"/>
      <c r="AA13" s="33" t="s">
        <v>67</v>
      </c>
    </row>
    <row r="14" spans="1:27" ht="14.25">
      <c r="A14" s="12" t="s">
        <v>1</v>
      </c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</row>
    <row r="15" spans="1:27" ht="14.25">
      <c r="A15" s="12" t="s">
        <v>2</v>
      </c>
      <c r="B15" s="14"/>
      <c r="C15" s="15">
        <f>SUM(E15:AA15)</f>
        <v>505510</v>
      </c>
      <c r="D15" s="14"/>
      <c r="E15" s="15">
        <f>-250685+1</f>
        <v>-250684</v>
      </c>
      <c r="F15" s="14"/>
      <c r="G15" s="15">
        <f>-71482+1</f>
        <v>-71481</v>
      </c>
      <c r="H15" s="14"/>
      <c r="I15" s="15">
        <f>355952-1</f>
        <v>355951</v>
      </c>
      <c r="J15" s="14"/>
      <c r="K15" s="15">
        <v>20027</v>
      </c>
      <c r="L15" s="14"/>
      <c r="M15" s="15">
        <v>76062</v>
      </c>
      <c r="N15" s="14"/>
      <c r="O15" s="15">
        <v>43012</v>
      </c>
      <c r="P15" s="14"/>
      <c r="Q15" s="15">
        <v>68576</v>
      </c>
      <c r="R15" s="14"/>
      <c r="S15" s="15">
        <v>38513</v>
      </c>
      <c r="T15" s="14"/>
      <c r="U15" s="15">
        <v>17898</v>
      </c>
      <c r="V15" s="14"/>
      <c r="W15" s="15">
        <v>25473</v>
      </c>
      <c r="X15" s="14"/>
      <c r="Y15" s="15">
        <v>116458</v>
      </c>
      <c r="Z15" s="14"/>
      <c r="AA15" s="15">
        <v>65705</v>
      </c>
    </row>
    <row r="16" spans="1:27" ht="14.25">
      <c r="A16" s="12" t="s">
        <v>16</v>
      </c>
      <c r="B16" s="14"/>
      <c r="C16" s="28">
        <f>SUM(E16:AA16)</f>
        <v>248799</v>
      </c>
      <c r="D16" s="14"/>
      <c r="E16" s="16">
        <v>232134</v>
      </c>
      <c r="F16" s="14"/>
      <c r="G16" s="16">
        <v>900</v>
      </c>
      <c r="H16" s="14"/>
      <c r="I16" s="16">
        <v>14583</v>
      </c>
      <c r="J16" s="14"/>
      <c r="K16" s="16">
        <v>0</v>
      </c>
      <c r="L16" s="14"/>
      <c r="M16" s="16">
        <v>0</v>
      </c>
      <c r="N16" s="14"/>
      <c r="O16" s="16">
        <v>0</v>
      </c>
      <c r="P16" s="14"/>
      <c r="Q16" s="16">
        <v>103</v>
      </c>
      <c r="R16" s="14"/>
      <c r="S16" s="16">
        <v>0</v>
      </c>
      <c r="T16" s="14"/>
      <c r="U16" s="16">
        <v>0</v>
      </c>
      <c r="V16" s="14"/>
      <c r="W16" s="16">
        <v>1024</v>
      </c>
      <c r="X16" s="14"/>
      <c r="Y16" s="16">
        <v>55</v>
      </c>
      <c r="Z16" s="14"/>
      <c r="AA16" s="16">
        <v>0</v>
      </c>
    </row>
    <row r="17" spans="1:27" ht="14.25">
      <c r="A17" s="12" t="s">
        <v>69</v>
      </c>
      <c r="B17" s="14"/>
      <c r="C17" s="28">
        <f>SUM(E17:AA17)</f>
        <v>9157</v>
      </c>
      <c r="D17" s="14"/>
      <c r="E17" s="16">
        <v>0</v>
      </c>
      <c r="F17" s="14"/>
      <c r="G17" s="16">
        <v>8580</v>
      </c>
      <c r="H17" s="14"/>
      <c r="I17" s="16">
        <v>0</v>
      </c>
      <c r="J17" s="14"/>
      <c r="K17" s="16">
        <v>0</v>
      </c>
      <c r="L17" s="14"/>
      <c r="M17" s="16">
        <v>0</v>
      </c>
      <c r="N17" s="14"/>
      <c r="O17" s="16">
        <v>342</v>
      </c>
      <c r="P17" s="14"/>
      <c r="Q17" s="16">
        <v>0</v>
      </c>
      <c r="R17" s="14"/>
      <c r="S17" s="16">
        <v>0</v>
      </c>
      <c r="T17" s="14"/>
      <c r="U17" s="16">
        <v>0</v>
      </c>
      <c r="V17" s="14"/>
      <c r="W17" s="16">
        <v>0</v>
      </c>
      <c r="X17" s="14"/>
      <c r="Y17" s="16">
        <v>235</v>
      </c>
      <c r="Z17" s="14"/>
      <c r="AA17" s="16">
        <v>0</v>
      </c>
    </row>
    <row r="18" spans="1:27" ht="14.25">
      <c r="A18" s="12" t="s">
        <v>3</v>
      </c>
      <c r="B18" s="16"/>
      <c r="C18" s="17">
        <f>SUM(C15:C17)</f>
        <v>763466</v>
      </c>
      <c r="D18" s="16"/>
      <c r="E18" s="17">
        <f>SUM(E15:E17)</f>
        <v>-18550</v>
      </c>
      <c r="F18" s="16"/>
      <c r="G18" s="17">
        <f>SUM(G15:G17)</f>
        <v>-62001</v>
      </c>
      <c r="H18" s="16"/>
      <c r="I18" s="17">
        <f>SUM(I15:I17)</f>
        <v>370534</v>
      </c>
      <c r="J18" s="16"/>
      <c r="K18" s="17">
        <f>SUM(K15:K17)</f>
        <v>20027</v>
      </c>
      <c r="L18" s="16"/>
      <c r="M18" s="17">
        <f>SUM(M15:M17)</f>
        <v>76062</v>
      </c>
      <c r="N18" s="16"/>
      <c r="O18" s="17">
        <f>SUM(O15:O17)</f>
        <v>43354</v>
      </c>
      <c r="P18" s="16"/>
      <c r="Q18" s="17">
        <f>SUM(Q15:Q17)</f>
        <v>68679</v>
      </c>
      <c r="R18" s="16"/>
      <c r="S18" s="17">
        <f>SUM(S15:S17)</f>
        <v>38513</v>
      </c>
      <c r="T18" s="16"/>
      <c r="U18" s="17">
        <f>SUM(U15:U17)</f>
        <v>17898</v>
      </c>
      <c r="V18" s="16"/>
      <c r="W18" s="17">
        <f>SUM(W15:W17)</f>
        <v>26497</v>
      </c>
      <c r="X18" s="16"/>
      <c r="Y18" s="17">
        <f>SUM(Y15:Y17)</f>
        <v>116748</v>
      </c>
      <c r="Z18" s="16"/>
      <c r="AA18" s="17">
        <f>SUM(AA15:AA17)</f>
        <v>65705</v>
      </c>
    </row>
    <row r="19" spans="1:27" ht="14.25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4.25">
      <c r="A20" s="12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4.25">
      <c r="A21" s="12" t="s">
        <v>5</v>
      </c>
      <c r="B21" s="16"/>
      <c r="C21" s="28">
        <f>SUM(E21:AA21)</f>
        <v>3546</v>
      </c>
      <c r="D21" s="16"/>
      <c r="E21" s="16">
        <v>0</v>
      </c>
      <c r="F21" s="16"/>
      <c r="G21" s="16">
        <v>1267</v>
      </c>
      <c r="H21" s="16"/>
      <c r="I21" s="16">
        <v>0</v>
      </c>
      <c r="J21" s="16"/>
      <c r="K21" s="16">
        <v>0</v>
      </c>
      <c r="L21" s="16"/>
      <c r="M21" s="16">
        <v>0</v>
      </c>
      <c r="N21" s="16"/>
      <c r="O21" s="16">
        <v>1381</v>
      </c>
      <c r="P21" s="16"/>
      <c r="Q21" s="16">
        <v>654</v>
      </c>
      <c r="R21" s="16"/>
      <c r="S21" s="16">
        <v>0</v>
      </c>
      <c r="T21" s="16"/>
      <c r="U21" s="16">
        <v>0</v>
      </c>
      <c r="V21" s="16"/>
      <c r="W21" s="16">
        <v>66</v>
      </c>
      <c r="X21" s="16"/>
      <c r="Y21" s="16">
        <v>178</v>
      </c>
      <c r="Z21" s="16"/>
      <c r="AA21" s="16">
        <v>0</v>
      </c>
    </row>
    <row r="22" spans="1:27" ht="14.25">
      <c r="A22" s="12" t="s">
        <v>19</v>
      </c>
      <c r="B22" s="16"/>
      <c r="C22" s="28">
        <f>SUM(E22:AA22)</f>
        <v>6625</v>
      </c>
      <c r="D22" s="16"/>
      <c r="E22" s="16">
        <v>0</v>
      </c>
      <c r="F22" s="16"/>
      <c r="G22" s="16">
        <v>0</v>
      </c>
      <c r="H22" s="16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>
        <v>0</v>
      </c>
      <c r="R22" s="16"/>
      <c r="S22" s="16">
        <v>0</v>
      </c>
      <c r="T22" s="16"/>
      <c r="U22" s="16">
        <v>6625</v>
      </c>
      <c r="V22" s="16"/>
      <c r="W22" s="16">
        <v>0</v>
      </c>
      <c r="X22" s="16"/>
      <c r="Y22" s="16">
        <v>0</v>
      </c>
      <c r="Z22" s="16"/>
      <c r="AA22" s="16">
        <v>0</v>
      </c>
    </row>
    <row r="23" spans="1:27" ht="14.25">
      <c r="A23" s="12" t="s">
        <v>18</v>
      </c>
      <c r="B23" s="16"/>
      <c r="C23" s="28">
        <f>SUM(E23:AA23)</f>
        <v>595071</v>
      </c>
      <c r="D23" s="16"/>
      <c r="E23" s="16">
        <v>0</v>
      </c>
      <c r="F23" s="16"/>
      <c r="G23" s="16">
        <v>217853</v>
      </c>
      <c r="H23" s="16"/>
      <c r="I23" s="16">
        <v>0</v>
      </c>
      <c r="J23" s="16"/>
      <c r="K23" s="16">
        <v>5622</v>
      </c>
      <c r="L23" s="16">
        <v>0</v>
      </c>
      <c r="M23" s="16">
        <v>2108</v>
      </c>
      <c r="N23" s="16"/>
      <c r="O23" s="16">
        <v>0</v>
      </c>
      <c r="P23" s="16"/>
      <c r="Q23" s="16">
        <v>0</v>
      </c>
      <c r="R23" s="16"/>
      <c r="S23" s="16">
        <v>42893</v>
      </c>
      <c r="T23" s="16"/>
      <c r="U23" s="16">
        <v>0</v>
      </c>
      <c r="V23" s="16"/>
      <c r="W23" s="16">
        <v>21083</v>
      </c>
      <c r="X23" s="16"/>
      <c r="Y23" s="16">
        <v>305512</v>
      </c>
      <c r="Z23" s="16"/>
      <c r="AA23" s="16">
        <v>0</v>
      </c>
    </row>
    <row r="24" spans="1:27" ht="14.25">
      <c r="A24" s="12" t="s">
        <v>6</v>
      </c>
      <c r="B24" s="16"/>
      <c r="C24" s="17">
        <f>SUM(C21:C23)</f>
        <v>605242</v>
      </c>
      <c r="D24" s="16"/>
      <c r="E24" s="17">
        <f>SUM(E21:E23)</f>
        <v>0</v>
      </c>
      <c r="F24" s="16"/>
      <c r="G24" s="17">
        <f>SUM(G21:G23)</f>
        <v>219120</v>
      </c>
      <c r="H24" s="16"/>
      <c r="I24" s="17">
        <f>SUM(I21:I23)</f>
        <v>0</v>
      </c>
      <c r="J24" s="16"/>
      <c r="K24" s="17">
        <f>SUM(K21:K23)</f>
        <v>5622</v>
      </c>
      <c r="L24" s="16"/>
      <c r="M24" s="17">
        <f>SUM(M21:M23)</f>
        <v>2108</v>
      </c>
      <c r="N24" s="16"/>
      <c r="O24" s="17">
        <f>SUM(O21:O23)</f>
        <v>1381</v>
      </c>
      <c r="P24" s="16"/>
      <c r="Q24" s="17">
        <f>SUM(Q21:Q23)</f>
        <v>654</v>
      </c>
      <c r="R24" s="16"/>
      <c r="S24" s="17">
        <f>SUM(S21:S23)</f>
        <v>42893</v>
      </c>
      <c r="T24" s="16"/>
      <c r="U24" s="17">
        <f>SUM(U21:U23)</f>
        <v>6625</v>
      </c>
      <c r="V24" s="16"/>
      <c r="W24" s="17">
        <f>SUM(W21:W23)</f>
        <v>21149</v>
      </c>
      <c r="X24" s="16"/>
      <c r="Y24" s="17">
        <f>SUM(Y21:Y23)</f>
        <v>305690</v>
      </c>
      <c r="Z24" s="16"/>
      <c r="AA24" s="17">
        <f>SUM(AA21:AA23)</f>
        <v>0</v>
      </c>
    </row>
    <row r="25" spans="1:27" ht="14.25">
      <c r="A25" s="12"/>
      <c r="B25" s="16"/>
      <c r="C25" s="18"/>
      <c r="D25" s="16"/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16"/>
      <c r="W25" s="18"/>
      <c r="X25" s="16"/>
      <c r="Y25" s="18"/>
      <c r="Z25" s="16"/>
      <c r="AA25" s="18"/>
    </row>
    <row r="26" spans="1:27" ht="15" thickBot="1">
      <c r="A26" s="12" t="s">
        <v>7</v>
      </c>
      <c r="B26" s="16"/>
      <c r="C26" s="19">
        <f>C18-C24</f>
        <v>158224</v>
      </c>
      <c r="D26" s="16"/>
      <c r="E26" s="22">
        <f>E18-E24</f>
        <v>-18550</v>
      </c>
      <c r="F26" s="16"/>
      <c r="G26" s="22">
        <f>G18-G24</f>
        <v>-281121</v>
      </c>
      <c r="H26" s="16"/>
      <c r="I26" s="22">
        <f>I18-I24</f>
        <v>370534</v>
      </c>
      <c r="J26" s="16"/>
      <c r="K26" s="22">
        <f>K18-K24</f>
        <v>14405</v>
      </c>
      <c r="L26" s="16"/>
      <c r="M26" s="22">
        <f>M18-M24</f>
        <v>73954</v>
      </c>
      <c r="N26" s="16"/>
      <c r="O26" s="22">
        <f>O18-O24</f>
        <v>41973</v>
      </c>
      <c r="P26" s="16"/>
      <c r="Q26" s="22">
        <f>Q18-Q24</f>
        <v>68025</v>
      </c>
      <c r="R26" s="16"/>
      <c r="S26" s="22">
        <f>S18-S24</f>
        <v>-4380</v>
      </c>
      <c r="T26" s="16"/>
      <c r="U26" s="22">
        <f>U18-U24</f>
        <v>11273</v>
      </c>
      <c r="V26" s="16"/>
      <c r="W26" s="22">
        <f>W18-W24</f>
        <v>5348</v>
      </c>
      <c r="X26" s="16"/>
      <c r="Y26" s="22">
        <f>Y18-Y24</f>
        <v>-188942</v>
      </c>
      <c r="Z26" s="16"/>
      <c r="AA26" s="22">
        <f>AA18-AA24</f>
        <v>65705</v>
      </c>
    </row>
    <row r="27" spans="1:27" s="11" customFormat="1" ht="15" thickTop="1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</row>
    <row r="28" spans="1:27" s="11" customFormat="1" ht="14.25">
      <c r="A28" s="6"/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</row>
    <row r="29" spans="1:27" s="11" customFormat="1" ht="14.25">
      <c r="A29" s="6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</row>
    <row r="30" spans="1:27" s="11" customFormat="1" ht="14.25">
      <c r="A30" s="6"/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</row>
    <row r="31" spans="1:27" s="11" customFormat="1" ht="14.25">
      <c r="A31" s="6"/>
      <c r="B31" s="35"/>
      <c r="C31" s="47" t="s">
        <v>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4.25">
      <c r="A32" s="6"/>
      <c r="B32" s="35"/>
      <c r="C32" s="47" t="s">
        <v>71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4.25">
      <c r="A33" s="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4.25">
      <c r="A34" s="6"/>
      <c r="B34" s="23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 t="s">
        <v>49</v>
      </c>
      <c r="R34" s="40"/>
      <c r="S34" s="40" t="s">
        <v>52</v>
      </c>
      <c r="T34" s="39"/>
      <c r="U34" s="40" t="s">
        <v>27</v>
      </c>
      <c r="V34" s="38"/>
      <c r="W34" s="40" t="s">
        <v>57</v>
      </c>
      <c r="X34" s="38"/>
      <c r="Y34" s="40"/>
      <c r="Z34" s="38"/>
      <c r="AA34" s="40"/>
    </row>
    <row r="35" spans="1:27" ht="14.25">
      <c r="A35" s="6"/>
      <c r="B35" s="23"/>
      <c r="C35" s="29"/>
      <c r="D35" s="29"/>
      <c r="E35" s="29" t="s">
        <v>27</v>
      </c>
      <c r="F35" s="29"/>
      <c r="G35" s="29"/>
      <c r="H35" s="29"/>
      <c r="I35" s="29"/>
      <c r="J35" s="29"/>
      <c r="K35" s="29" t="s">
        <v>31</v>
      </c>
      <c r="L35" s="29"/>
      <c r="M35" s="29" t="s">
        <v>45</v>
      </c>
      <c r="N35" s="29"/>
      <c r="O35" s="29" t="s">
        <v>47</v>
      </c>
      <c r="P35" s="29"/>
      <c r="Q35" s="29" t="s">
        <v>50</v>
      </c>
      <c r="R35" s="29"/>
      <c r="S35" s="29" t="s">
        <v>53</v>
      </c>
      <c r="T35" s="29"/>
      <c r="U35" s="29" t="s">
        <v>55</v>
      </c>
      <c r="V35" s="29"/>
      <c r="W35" s="29" t="s">
        <v>58</v>
      </c>
      <c r="X35" s="29"/>
      <c r="Y35" s="29"/>
      <c r="Z35" s="29"/>
      <c r="AA35" s="29"/>
    </row>
    <row r="36" spans="1:27" ht="14.25">
      <c r="A36" s="6"/>
      <c r="B36" s="8"/>
      <c r="C36" s="33" t="s">
        <v>17</v>
      </c>
      <c r="D36" s="29"/>
      <c r="E36" s="33" t="s">
        <v>28</v>
      </c>
      <c r="F36" s="29"/>
      <c r="G36" s="33" t="s">
        <v>29</v>
      </c>
      <c r="H36" s="29"/>
      <c r="I36" s="33" t="s">
        <v>30</v>
      </c>
      <c r="J36" s="29"/>
      <c r="K36" s="33" t="s">
        <v>32</v>
      </c>
      <c r="L36" s="29"/>
      <c r="M36" s="33" t="s">
        <v>46</v>
      </c>
      <c r="N36" s="29"/>
      <c r="O36" s="33" t="s">
        <v>48</v>
      </c>
      <c r="P36" s="29"/>
      <c r="Q36" s="33" t="s">
        <v>61</v>
      </c>
      <c r="R36" s="29"/>
      <c r="S36" s="33" t="s">
        <v>54</v>
      </c>
      <c r="T36" s="29"/>
      <c r="U36" s="33" t="s">
        <v>56</v>
      </c>
      <c r="V36" s="29"/>
      <c r="W36" s="33" t="s">
        <v>51</v>
      </c>
      <c r="X36" s="29"/>
      <c r="Y36" s="33" t="s">
        <v>59</v>
      </c>
      <c r="Z36" s="29"/>
      <c r="AA36" s="33" t="s">
        <v>67</v>
      </c>
    </row>
    <row r="37" spans="1:27" ht="14.25">
      <c r="A37" s="12" t="s">
        <v>9</v>
      </c>
      <c r="B37" s="16"/>
      <c r="C37" s="18"/>
      <c r="D37" s="16"/>
      <c r="E37" s="18"/>
      <c r="F37" s="16"/>
      <c r="G37" s="18"/>
      <c r="H37" s="16"/>
      <c r="I37" s="18"/>
      <c r="J37" s="16"/>
      <c r="K37" s="18"/>
      <c r="L37" s="16"/>
      <c r="M37" s="18"/>
      <c r="N37" s="16"/>
      <c r="O37" s="18"/>
      <c r="P37" s="16"/>
      <c r="Q37" s="18"/>
      <c r="R37" s="16"/>
      <c r="S37" s="18"/>
      <c r="T37" s="16"/>
      <c r="U37" s="18"/>
      <c r="V37" s="16"/>
      <c r="W37" s="18"/>
      <c r="X37" s="16"/>
      <c r="Y37" s="18"/>
      <c r="Z37" s="16"/>
      <c r="AA37" s="18"/>
    </row>
    <row r="38" spans="1:27" ht="14.25">
      <c r="A38" s="12" t="s">
        <v>10</v>
      </c>
      <c r="B38" s="16"/>
      <c r="C38" s="18"/>
      <c r="D38" s="16"/>
      <c r="E38" s="18"/>
      <c r="F38" s="16"/>
      <c r="G38" s="18"/>
      <c r="H38" s="16"/>
      <c r="I38" s="18"/>
      <c r="J38" s="16"/>
      <c r="K38" s="18"/>
      <c r="L38" s="16"/>
      <c r="M38" s="18"/>
      <c r="N38" s="16"/>
      <c r="O38" s="18"/>
      <c r="P38" s="16"/>
      <c r="Q38" s="18"/>
      <c r="R38" s="16"/>
      <c r="S38" s="18"/>
      <c r="T38" s="16"/>
      <c r="U38" s="18"/>
      <c r="V38" s="16"/>
      <c r="W38" s="18"/>
      <c r="X38" s="16"/>
      <c r="Y38" s="18"/>
      <c r="Z38" s="16"/>
      <c r="AA38" s="18"/>
    </row>
    <row r="39" spans="1:27" ht="14.25">
      <c r="A39" s="12" t="s">
        <v>11</v>
      </c>
      <c r="B39" s="16"/>
      <c r="C39" s="15">
        <f>SUM(E39:AA39)</f>
        <v>1338259</v>
      </c>
      <c r="D39" s="16"/>
      <c r="E39" s="20">
        <v>-62938</v>
      </c>
      <c r="F39" s="16"/>
      <c r="G39" s="20">
        <v>174576</v>
      </c>
      <c r="H39" s="16"/>
      <c r="I39" s="20">
        <v>685273</v>
      </c>
      <c r="J39" s="16"/>
      <c r="K39" s="20">
        <v>21887</v>
      </c>
      <c r="L39" s="16"/>
      <c r="M39" s="20">
        <v>80747</v>
      </c>
      <c r="N39" s="16"/>
      <c r="O39" s="20">
        <v>156998</v>
      </c>
      <c r="P39" s="16"/>
      <c r="Q39" s="20">
        <v>250244</v>
      </c>
      <c r="R39" s="16"/>
      <c r="S39" s="20">
        <v>-90029</v>
      </c>
      <c r="T39" s="16"/>
      <c r="U39" s="20">
        <v>1819</v>
      </c>
      <c r="V39" s="16"/>
      <c r="W39" s="20">
        <v>80586</v>
      </c>
      <c r="X39" s="16"/>
      <c r="Y39" s="20">
        <v>-14592</v>
      </c>
      <c r="Z39" s="16"/>
      <c r="AA39" s="20">
        <v>53688</v>
      </c>
    </row>
    <row r="40" spans="1:27" ht="14.25">
      <c r="A40" s="12" t="s">
        <v>12</v>
      </c>
      <c r="B40" s="16"/>
      <c r="C40" s="28">
        <f>SUM(E40:AA40)</f>
        <v>-1342515</v>
      </c>
      <c r="D40" s="16"/>
      <c r="E40" s="16">
        <v>44388</v>
      </c>
      <c r="F40" s="16"/>
      <c r="G40" s="16">
        <v>-528862</v>
      </c>
      <c r="H40" s="16"/>
      <c r="I40" s="16">
        <v>-400527</v>
      </c>
      <c r="J40" s="16"/>
      <c r="K40" s="16">
        <v>-10821</v>
      </c>
      <c r="L40" s="16"/>
      <c r="M40" s="16">
        <v>-13559</v>
      </c>
      <c r="N40" s="16"/>
      <c r="O40" s="16">
        <v>-122849</v>
      </c>
      <c r="P40" s="16"/>
      <c r="Q40" s="16">
        <v>-198758</v>
      </c>
      <c r="R40" s="16"/>
      <c r="S40" s="16">
        <v>85649</v>
      </c>
      <c r="T40" s="16"/>
      <c r="U40" s="16">
        <v>5971</v>
      </c>
      <c r="V40" s="16"/>
      <c r="W40" s="16">
        <v>-69595</v>
      </c>
      <c r="X40" s="16"/>
      <c r="Y40" s="16">
        <v>-145569</v>
      </c>
      <c r="Z40" s="16"/>
      <c r="AA40" s="16">
        <v>12017</v>
      </c>
    </row>
    <row r="41" spans="1:27" ht="14.25">
      <c r="A41" s="12" t="s">
        <v>68</v>
      </c>
      <c r="B41" s="16"/>
      <c r="C41" s="28">
        <f>SUM(E41:AA41)</f>
        <v>-8271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>
        <v>0</v>
      </c>
      <c r="R41" s="16"/>
      <c r="S41" s="16">
        <v>0</v>
      </c>
      <c r="T41" s="16"/>
      <c r="U41" s="16">
        <v>0</v>
      </c>
      <c r="V41" s="16"/>
      <c r="W41" s="16">
        <v>-8271</v>
      </c>
      <c r="X41" s="16"/>
      <c r="Y41" s="16">
        <v>0</v>
      </c>
      <c r="Z41" s="16"/>
      <c r="AA41" s="16">
        <v>0</v>
      </c>
    </row>
    <row r="42" spans="1:27" ht="14.25">
      <c r="A42" s="12" t="s">
        <v>13</v>
      </c>
      <c r="B42" s="16"/>
      <c r="C42" s="17">
        <f>SUM(C39:C41)</f>
        <v>-12527</v>
      </c>
      <c r="D42" s="16"/>
      <c r="E42" s="17">
        <f>SUM(E39:E41)</f>
        <v>-18550</v>
      </c>
      <c r="F42" s="16"/>
      <c r="G42" s="17">
        <f>SUM(G39:G41)</f>
        <v>-354286</v>
      </c>
      <c r="H42" s="16"/>
      <c r="I42" s="17">
        <f>SUM(I39:I41)</f>
        <v>284746</v>
      </c>
      <c r="J42" s="16"/>
      <c r="K42" s="17">
        <f>SUM(K39:K41)</f>
        <v>11066</v>
      </c>
      <c r="L42" s="16"/>
      <c r="M42" s="17">
        <f>SUM(M39:M41)</f>
        <v>67188</v>
      </c>
      <c r="N42" s="16"/>
      <c r="O42" s="17">
        <f>SUM(O39:O41)</f>
        <v>34149</v>
      </c>
      <c r="P42" s="16"/>
      <c r="Q42" s="17">
        <f>SUM(Q39:Q41)</f>
        <v>51486</v>
      </c>
      <c r="R42" s="16"/>
      <c r="S42" s="17">
        <f>SUM(S39:S41)</f>
        <v>-4380</v>
      </c>
      <c r="T42" s="16"/>
      <c r="U42" s="17">
        <f>SUM(U39:U41)</f>
        <v>7790</v>
      </c>
      <c r="V42" s="16"/>
      <c r="W42" s="17">
        <f>SUM(W39:W41)</f>
        <v>2720</v>
      </c>
      <c r="X42" s="16"/>
      <c r="Y42" s="17">
        <f>SUM(Y39:Y41)</f>
        <v>-160161</v>
      </c>
      <c r="Z42" s="16"/>
      <c r="AA42" s="17">
        <f>SUM(AA39:AA41)</f>
        <v>65705</v>
      </c>
    </row>
    <row r="43" spans="1:27" ht="14.25">
      <c r="A43" s="1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4.25">
      <c r="A44" s="12" t="s">
        <v>64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4.25">
      <c r="A45" s="12" t="s">
        <v>11</v>
      </c>
      <c r="B45" s="16"/>
      <c r="C45" s="28">
        <f>SUM(E45:AA45)</f>
        <v>191251</v>
      </c>
      <c r="D45" s="16"/>
      <c r="E45" s="16">
        <v>0</v>
      </c>
      <c r="F45" s="16"/>
      <c r="G45" s="16">
        <v>60586</v>
      </c>
      <c r="H45" s="16"/>
      <c r="I45" s="16">
        <v>85788</v>
      </c>
      <c r="J45" s="16"/>
      <c r="K45" s="16">
        <v>3339</v>
      </c>
      <c r="L45" s="16"/>
      <c r="M45" s="16">
        <v>6766</v>
      </c>
      <c r="N45" s="16"/>
      <c r="O45" s="16">
        <v>20976</v>
      </c>
      <c r="P45" s="16"/>
      <c r="Q45" s="16">
        <v>10325</v>
      </c>
      <c r="R45" s="16"/>
      <c r="S45" s="16">
        <v>0</v>
      </c>
      <c r="T45" s="16"/>
      <c r="U45" s="16">
        <v>843</v>
      </c>
      <c r="V45" s="16"/>
      <c r="W45" s="16">
        <v>2628</v>
      </c>
      <c r="X45" s="16"/>
      <c r="Y45" s="16">
        <v>0</v>
      </c>
      <c r="Z45" s="16">
        <v>0</v>
      </c>
      <c r="AA45" s="16">
        <v>0</v>
      </c>
    </row>
    <row r="46" spans="1:27" ht="14.25">
      <c r="A46" s="12" t="s">
        <v>14</v>
      </c>
      <c r="B46" s="16"/>
      <c r="C46" s="28">
        <f>SUM(E46:AA46)</f>
        <v>29516</v>
      </c>
      <c r="D46" s="16"/>
      <c r="E46" s="16">
        <v>0</v>
      </c>
      <c r="F46" s="16"/>
      <c r="G46" s="16">
        <v>12579</v>
      </c>
      <c r="H46" s="16"/>
      <c r="I46" s="16">
        <v>0</v>
      </c>
      <c r="J46" s="16"/>
      <c r="K46" s="16">
        <v>0</v>
      </c>
      <c r="L46" s="16"/>
      <c r="M46" s="16">
        <v>0</v>
      </c>
      <c r="N46" s="16"/>
      <c r="O46" s="16">
        <v>4485</v>
      </c>
      <c r="P46" s="16"/>
      <c r="Q46" s="16">
        <v>6214</v>
      </c>
      <c r="R46" s="16"/>
      <c r="S46" s="16">
        <v>0</v>
      </c>
      <c r="T46" s="16"/>
      <c r="U46" s="16">
        <v>2640</v>
      </c>
      <c r="V46" s="16"/>
      <c r="W46" s="16">
        <v>0</v>
      </c>
      <c r="X46" s="16"/>
      <c r="Y46" s="16">
        <v>3598</v>
      </c>
      <c r="Z46" s="16"/>
      <c r="AA46" s="16">
        <v>0</v>
      </c>
    </row>
    <row r="47" spans="1:27" ht="14.25">
      <c r="A47" s="12" t="s">
        <v>72</v>
      </c>
      <c r="B47" s="16"/>
      <c r="C47" s="28">
        <f>SUM(E47:AA47)</f>
        <v>-50016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0</v>
      </c>
      <c r="L47" s="16"/>
      <c r="M47" s="16">
        <v>0</v>
      </c>
      <c r="N47" s="16"/>
      <c r="O47" s="16">
        <v>-17637</v>
      </c>
      <c r="P47" s="16"/>
      <c r="Q47" s="16">
        <v>0</v>
      </c>
      <c r="R47" s="16"/>
      <c r="S47" s="16">
        <v>0</v>
      </c>
      <c r="T47" s="16"/>
      <c r="U47" s="16">
        <v>0</v>
      </c>
      <c r="V47" s="16"/>
      <c r="W47" s="16">
        <v>0</v>
      </c>
      <c r="X47" s="16"/>
      <c r="Y47" s="16">
        <v>-32379</v>
      </c>
      <c r="Z47" s="16"/>
      <c r="AA47" s="16"/>
    </row>
    <row r="48" spans="1:27" ht="14.25">
      <c r="A48" s="12" t="s">
        <v>65</v>
      </c>
      <c r="B48" s="16"/>
      <c r="C48" s="21">
        <f>SUM(C45:C47)</f>
        <v>170751</v>
      </c>
      <c r="D48" s="16"/>
      <c r="E48" s="36">
        <f>SUM(E45:E47)</f>
        <v>0</v>
      </c>
      <c r="F48" s="16"/>
      <c r="G48" s="36">
        <f>SUM(G45:G47)</f>
        <v>73165</v>
      </c>
      <c r="H48" s="16"/>
      <c r="I48" s="36">
        <f>SUM(I45:I47)</f>
        <v>85788</v>
      </c>
      <c r="J48" s="16"/>
      <c r="K48" s="36">
        <f>SUM(K45:K47)</f>
        <v>3339</v>
      </c>
      <c r="L48" s="16"/>
      <c r="M48" s="36">
        <f>SUM(M45:M47)</f>
        <v>6766</v>
      </c>
      <c r="N48" s="16"/>
      <c r="O48" s="36">
        <f>SUM(O45:O47)</f>
        <v>7824</v>
      </c>
      <c r="P48" s="16"/>
      <c r="Q48" s="36">
        <f>SUM(Q45:Q47)</f>
        <v>16539</v>
      </c>
      <c r="R48" s="16"/>
      <c r="S48" s="36">
        <f>SUM(S45:S47)</f>
        <v>0</v>
      </c>
      <c r="T48" s="16"/>
      <c r="U48" s="36">
        <f>SUM(U45:U47)</f>
        <v>3483</v>
      </c>
      <c r="V48" s="16"/>
      <c r="W48" s="36">
        <f>SUM(W45:W47)</f>
        <v>2628</v>
      </c>
      <c r="X48" s="16"/>
      <c r="Y48" s="36">
        <f>SUM(Y45:Y47)</f>
        <v>-28781</v>
      </c>
      <c r="Z48" s="16"/>
      <c r="AA48" s="36">
        <f>SUM(AA45:AA47)</f>
        <v>0</v>
      </c>
    </row>
    <row r="49" spans="1:27" ht="14.25">
      <c r="A49" s="12"/>
      <c r="B49" s="13"/>
      <c r="C49" s="16"/>
      <c r="D49" s="13"/>
      <c r="E49" s="16"/>
      <c r="F49" s="13"/>
      <c r="G49" s="16"/>
      <c r="H49" s="13"/>
      <c r="I49" s="16"/>
      <c r="J49" s="13"/>
      <c r="K49" s="16"/>
      <c r="L49" s="13"/>
      <c r="M49" s="16"/>
      <c r="N49" s="13"/>
      <c r="O49" s="16"/>
      <c r="P49" s="13"/>
      <c r="Q49" s="16"/>
      <c r="R49" s="13"/>
      <c r="S49" s="16"/>
      <c r="T49" s="13"/>
      <c r="U49" s="16"/>
      <c r="V49" s="13"/>
      <c r="W49" s="16"/>
      <c r="X49" s="13"/>
      <c r="Y49" s="16"/>
      <c r="Z49" s="13"/>
      <c r="AA49" s="16"/>
    </row>
    <row r="50" spans="1:27" ht="15" thickBot="1">
      <c r="A50" s="12" t="s">
        <v>15</v>
      </c>
      <c r="B50" s="16"/>
      <c r="C50" s="22">
        <f>C42+C48</f>
        <v>158224</v>
      </c>
      <c r="D50" s="16"/>
      <c r="E50" s="22">
        <f>E42+E48</f>
        <v>-18550</v>
      </c>
      <c r="F50" s="16"/>
      <c r="G50" s="22">
        <f>G42+G48</f>
        <v>-281121</v>
      </c>
      <c r="H50" s="16"/>
      <c r="I50" s="22">
        <f>I42+I48</f>
        <v>370534</v>
      </c>
      <c r="J50" s="16"/>
      <c r="K50" s="22">
        <f>K42+K48</f>
        <v>14405</v>
      </c>
      <c r="L50" s="16"/>
      <c r="M50" s="22">
        <f>M42+M48</f>
        <v>73954</v>
      </c>
      <c r="N50" s="16"/>
      <c r="O50" s="22">
        <f>O42+O48</f>
        <v>41973</v>
      </c>
      <c r="P50" s="16"/>
      <c r="Q50" s="22">
        <f>Q42+Q48</f>
        <v>68025</v>
      </c>
      <c r="R50" s="16"/>
      <c r="S50" s="22">
        <f>S42+S48</f>
        <v>-4380</v>
      </c>
      <c r="T50" s="16"/>
      <c r="U50" s="22">
        <f>U42+U48</f>
        <v>11273</v>
      </c>
      <c r="V50" s="16"/>
      <c r="W50" s="22">
        <f>W42+W48</f>
        <v>5348</v>
      </c>
      <c r="X50" s="16"/>
      <c r="Y50" s="22">
        <f>Y42+Y48</f>
        <v>-188942</v>
      </c>
      <c r="Z50" s="16"/>
      <c r="AA50" s="22">
        <f>AA42+AA48</f>
        <v>65705</v>
      </c>
    </row>
    <row r="51" spans="1:27" ht="15" thickTop="1">
      <c r="A51" s="10"/>
      <c r="B51" s="7"/>
      <c r="C51" s="11"/>
      <c r="D51" s="7"/>
      <c r="E51" s="11"/>
      <c r="F51" s="7"/>
      <c r="G51" s="11"/>
      <c r="H51" s="7"/>
      <c r="I51" s="11"/>
      <c r="J51" s="7"/>
      <c r="K51" s="11"/>
      <c r="L51" s="7"/>
      <c r="M51" s="11"/>
      <c r="N51" s="7"/>
      <c r="O51" s="11"/>
      <c r="P51" s="7"/>
      <c r="Q51" s="11"/>
      <c r="R51" s="7"/>
      <c r="S51" s="11"/>
      <c r="T51" s="7"/>
      <c r="U51" s="11"/>
      <c r="V51" s="7"/>
      <c r="W51" s="11"/>
      <c r="X51" s="7"/>
      <c r="Y51" s="11"/>
      <c r="Z51" s="7"/>
      <c r="AA51" s="11"/>
    </row>
  </sheetData>
  <sheetProtection/>
  <mergeCells count="6">
    <mergeCell ref="C6:AA6"/>
    <mergeCell ref="C31:AA31"/>
    <mergeCell ref="C32:AA32"/>
    <mergeCell ref="C3:AA3"/>
    <mergeCell ref="C5:AA5"/>
    <mergeCell ref="A3:A7"/>
  </mergeCells>
  <conditionalFormatting sqref="A14:AA26 A37:AA5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2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tabSelected="1" zoomScale="80" zoomScaleNormal="80" zoomScalePageLayoutView="0" workbookViewId="0" topLeftCell="A1">
      <selection activeCell="M27" sqref="M27"/>
    </sheetView>
  </sheetViews>
  <sheetFormatPr defaultColWidth="9.140625" defaultRowHeight="15"/>
  <cols>
    <col min="1" max="1" width="30.8515625" style="5" bestFit="1" customWidth="1"/>
    <col min="2" max="2" width="1.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0.5742187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2.5742187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0.5742187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2" ht="13.5"/>
    <row r="3" spans="1:27" ht="16.5">
      <c r="A3" s="49"/>
      <c r="C3" s="48" t="s">
        <v>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9" customHeight="1">
      <c r="A4" s="49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</row>
    <row r="5" spans="1:27" ht="15.75">
      <c r="A5" s="49"/>
      <c r="C5" s="47" t="s">
        <v>66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15.75">
      <c r="A6" s="49"/>
      <c r="C6" s="47" t="s">
        <v>71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ht="13.5" customHeight="1">
      <c r="A7" s="4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41" customFormat="1" ht="14.2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49</v>
      </c>
      <c r="R9" s="40"/>
      <c r="S9" s="40" t="s">
        <v>52</v>
      </c>
      <c r="T9" s="39"/>
      <c r="U9" s="40" t="s">
        <v>27</v>
      </c>
      <c r="V9" s="38"/>
      <c r="W9" s="40" t="s">
        <v>57</v>
      </c>
      <c r="X9" s="38"/>
      <c r="Y9" s="40"/>
      <c r="Z9" s="38"/>
      <c r="AA9" s="40"/>
    </row>
    <row r="10" spans="2:27" s="30" customFormat="1" ht="14.25">
      <c r="B10" s="29"/>
      <c r="C10" s="29"/>
      <c r="D10" s="29"/>
      <c r="E10" s="29" t="s">
        <v>27</v>
      </c>
      <c r="F10" s="29"/>
      <c r="G10" s="29"/>
      <c r="H10" s="29"/>
      <c r="I10" s="29"/>
      <c r="J10" s="29"/>
      <c r="K10" s="29" t="s">
        <v>31</v>
      </c>
      <c r="L10" s="29"/>
      <c r="M10" s="29" t="s">
        <v>45</v>
      </c>
      <c r="N10" s="29"/>
      <c r="O10" s="29" t="s">
        <v>47</v>
      </c>
      <c r="P10" s="29"/>
      <c r="Q10" s="29" t="s">
        <v>50</v>
      </c>
      <c r="R10" s="29"/>
      <c r="S10" s="29" t="s">
        <v>53</v>
      </c>
      <c r="T10" s="29"/>
      <c r="U10" s="29" t="s">
        <v>55</v>
      </c>
      <c r="V10" s="29"/>
      <c r="W10" s="29" t="s">
        <v>58</v>
      </c>
      <c r="X10" s="29"/>
      <c r="Y10" s="29"/>
      <c r="Z10" s="29"/>
      <c r="AA10" s="29"/>
    </row>
    <row r="11" spans="2:27" s="30" customFormat="1" ht="14.25">
      <c r="B11" s="29"/>
      <c r="C11" s="33" t="s">
        <v>17</v>
      </c>
      <c r="D11" s="29"/>
      <c r="E11" s="33" t="s">
        <v>28</v>
      </c>
      <c r="F11" s="29"/>
      <c r="G11" s="33" t="s">
        <v>29</v>
      </c>
      <c r="H11" s="29"/>
      <c r="I11" s="33" t="s">
        <v>30</v>
      </c>
      <c r="J11" s="29"/>
      <c r="K11" s="33" t="s">
        <v>32</v>
      </c>
      <c r="L11" s="29"/>
      <c r="M11" s="33" t="s">
        <v>46</v>
      </c>
      <c r="N11" s="29"/>
      <c r="O11" s="33" t="s">
        <v>48</v>
      </c>
      <c r="P11" s="29"/>
      <c r="Q11" s="33" t="s">
        <v>61</v>
      </c>
      <c r="R11" s="29"/>
      <c r="S11" s="33" t="s">
        <v>54</v>
      </c>
      <c r="T11" s="29"/>
      <c r="U11" s="33" t="s">
        <v>56</v>
      </c>
      <c r="V11" s="29"/>
      <c r="W11" s="33" t="s">
        <v>51</v>
      </c>
      <c r="X11" s="29"/>
      <c r="Y11" s="33" t="s">
        <v>59</v>
      </c>
      <c r="Z11" s="29"/>
      <c r="AA11" s="33" t="s">
        <v>67</v>
      </c>
    </row>
    <row r="12" spans="1:27" ht="14.25">
      <c r="A12" s="12" t="s">
        <v>22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</row>
    <row r="13" spans="1:27" ht="14.25">
      <c r="A13" s="12" t="s">
        <v>63</v>
      </c>
      <c r="B13" s="12"/>
      <c r="C13" s="31">
        <f>SUM(E13:AA13)</f>
        <v>1339870</v>
      </c>
      <c r="D13" s="20"/>
      <c r="E13" s="31">
        <v>205367</v>
      </c>
      <c r="F13" s="20"/>
      <c r="G13" s="31">
        <v>251391</v>
      </c>
      <c r="H13" s="20"/>
      <c r="I13" s="31">
        <v>183224</v>
      </c>
      <c r="J13" s="20"/>
      <c r="K13" s="31">
        <v>0</v>
      </c>
      <c r="L13" s="20"/>
      <c r="M13" s="31">
        <v>0</v>
      </c>
      <c r="N13" s="20"/>
      <c r="O13" s="31">
        <v>118221</v>
      </c>
      <c r="P13" s="20"/>
      <c r="Q13" s="31">
        <v>88266</v>
      </c>
      <c r="R13" s="20"/>
      <c r="S13" s="31">
        <v>28</v>
      </c>
      <c r="T13" s="20"/>
      <c r="U13" s="31">
        <v>0</v>
      </c>
      <c r="V13" s="20"/>
      <c r="W13" s="31">
        <v>113147</v>
      </c>
      <c r="X13" s="20"/>
      <c r="Y13" s="31">
        <v>40226</v>
      </c>
      <c r="Z13" s="20"/>
      <c r="AA13" s="31">
        <v>340000</v>
      </c>
    </row>
    <row r="14" spans="1:27" ht="14.25">
      <c r="A14" s="12" t="s">
        <v>23</v>
      </c>
      <c r="B14" s="12"/>
      <c r="C14" s="12">
        <f>SUM(E14:AA14)</f>
        <v>1037545</v>
      </c>
      <c r="D14" s="13"/>
      <c r="E14" s="45">
        <v>0</v>
      </c>
      <c r="F14" s="13"/>
      <c r="G14" s="28">
        <v>379962</v>
      </c>
      <c r="H14" s="32"/>
      <c r="I14" s="45">
        <v>0</v>
      </c>
      <c r="J14" s="13"/>
      <c r="K14" s="28">
        <v>9644</v>
      </c>
      <c r="L14" s="13"/>
      <c r="M14" s="28">
        <v>4182</v>
      </c>
      <c r="N14" s="13"/>
      <c r="O14" s="28">
        <v>0</v>
      </c>
      <c r="P14" s="46"/>
      <c r="Q14" s="28">
        <v>0</v>
      </c>
      <c r="R14" s="46"/>
      <c r="S14" s="28">
        <v>168208</v>
      </c>
      <c r="T14" s="46"/>
      <c r="U14" s="28">
        <v>0</v>
      </c>
      <c r="V14" s="46"/>
      <c r="W14" s="28">
        <v>36165</v>
      </c>
      <c r="X14" s="46"/>
      <c r="Y14" s="28">
        <f>439385-1</f>
        <v>439384</v>
      </c>
      <c r="Z14" s="46"/>
      <c r="AA14" s="28">
        <v>0</v>
      </c>
    </row>
    <row r="15" spans="1:27" ht="14.25">
      <c r="A15" s="12" t="s">
        <v>24</v>
      </c>
      <c r="B15" s="12"/>
      <c r="C15" s="43">
        <f>SUM(C13:C14)</f>
        <v>2377415</v>
      </c>
      <c r="D15" s="16"/>
      <c r="E15" s="43">
        <f>SUM(E13:E14)</f>
        <v>205367</v>
      </c>
      <c r="F15" s="16"/>
      <c r="G15" s="43">
        <f>SUM(G13:G14)</f>
        <v>631353</v>
      </c>
      <c r="H15" s="16"/>
      <c r="I15" s="43">
        <f>SUM(I13:I14)</f>
        <v>183224</v>
      </c>
      <c r="J15" s="16"/>
      <c r="K15" s="43">
        <f>SUM(K13:K14)</f>
        <v>9644</v>
      </c>
      <c r="L15" s="16"/>
      <c r="M15" s="43">
        <f>SUM(M13:M14)</f>
        <v>4182</v>
      </c>
      <c r="N15" s="16"/>
      <c r="O15" s="43">
        <f>SUM(O13:O14)</f>
        <v>118221</v>
      </c>
      <c r="P15" s="16"/>
      <c r="Q15" s="43">
        <f>SUM(Q13:Q14)</f>
        <v>88266</v>
      </c>
      <c r="R15" s="16"/>
      <c r="S15" s="43">
        <f>SUM(S13:S14)</f>
        <v>168236</v>
      </c>
      <c r="T15" s="16"/>
      <c r="U15" s="43">
        <f>SUM(U13:U14)</f>
        <v>0</v>
      </c>
      <c r="V15" s="16"/>
      <c r="W15" s="43">
        <f>SUM(W13:W14)</f>
        <v>149312</v>
      </c>
      <c r="X15" s="16"/>
      <c r="Y15" s="43">
        <f>SUM(Y13:Y14)</f>
        <v>479610</v>
      </c>
      <c r="Z15" s="16"/>
      <c r="AA15" s="43">
        <f>SUM(AA13:AA14)</f>
        <v>340000</v>
      </c>
    </row>
    <row r="16" spans="1:27" ht="14.2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4.25">
      <c r="A17" s="12" t="s">
        <v>25</v>
      </c>
      <c r="B17" s="12"/>
      <c r="C17" s="12">
        <f>SUM(E17:AA17)</f>
        <v>159977</v>
      </c>
      <c r="D17" s="16"/>
      <c r="E17" s="28">
        <v>0</v>
      </c>
      <c r="F17" s="16"/>
      <c r="G17" s="28">
        <v>157549</v>
      </c>
      <c r="H17" s="16"/>
      <c r="I17" s="28">
        <v>0</v>
      </c>
      <c r="J17" s="16"/>
      <c r="K17" s="28">
        <v>0</v>
      </c>
      <c r="L17" s="16"/>
      <c r="M17" s="28">
        <v>0</v>
      </c>
      <c r="N17" s="16"/>
      <c r="O17" s="28">
        <v>2366</v>
      </c>
      <c r="P17" s="16"/>
      <c r="Q17" s="28">
        <v>0</v>
      </c>
      <c r="R17" s="16"/>
      <c r="S17" s="28">
        <v>0</v>
      </c>
      <c r="T17" s="16"/>
      <c r="U17" s="28">
        <v>0</v>
      </c>
      <c r="V17" s="16"/>
      <c r="W17" s="28">
        <v>0</v>
      </c>
      <c r="X17" s="16"/>
      <c r="Y17" s="28">
        <v>62</v>
      </c>
      <c r="Z17" s="16"/>
      <c r="AA17" s="28">
        <v>0</v>
      </c>
    </row>
    <row r="18" spans="1:27" ht="14.25">
      <c r="A18" s="12" t="s">
        <v>26</v>
      </c>
      <c r="B18" s="12"/>
      <c r="C18" s="17">
        <f>C15-C17</f>
        <v>2217438</v>
      </c>
      <c r="D18" s="16"/>
      <c r="E18" s="17">
        <f>E15-E17</f>
        <v>205367</v>
      </c>
      <c r="F18" s="16"/>
      <c r="G18" s="17">
        <f>G15-G17</f>
        <v>473804</v>
      </c>
      <c r="H18" s="16"/>
      <c r="I18" s="17">
        <f>I15-I17</f>
        <v>183224</v>
      </c>
      <c r="J18" s="16"/>
      <c r="K18" s="17">
        <f>K15-K17</f>
        <v>9644</v>
      </c>
      <c r="L18" s="16"/>
      <c r="M18" s="17">
        <f>M15-M17</f>
        <v>4182</v>
      </c>
      <c r="N18" s="16"/>
      <c r="O18" s="17">
        <f>O15-O17</f>
        <v>115855</v>
      </c>
      <c r="P18" s="16"/>
      <c r="Q18" s="17">
        <f>Q15-Q17</f>
        <v>88266</v>
      </c>
      <c r="R18" s="16"/>
      <c r="S18" s="17">
        <f>S15-S17</f>
        <v>168236</v>
      </c>
      <c r="T18" s="16"/>
      <c r="U18" s="17">
        <f>U15-U17</f>
        <v>0</v>
      </c>
      <c r="V18" s="16"/>
      <c r="W18" s="17">
        <f>W15-W17</f>
        <v>149312</v>
      </c>
      <c r="X18" s="16"/>
      <c r="Y18" s="17">
        <f>Y15-Y17</f>
        <v>479548</v>
      </c>
      <c r="Z18" s="16"/>
      <c r="AA18" s="17">
        <f>AA15-AA17</f>
        <v>340000</v>
      </c>
    </row>
    <row r="19" spans="1:27" ht="14.2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  <c r="N19" s="16"/>
      <c r="O19" s="18"/>
      <c r="P19" s="16"/>
      <c r="Q19" s="18"/>
      <c r="R19" s="16"/>
      <c r="S19" s="18"/>
      <c r="T19" s="16"/>
      <c r="U19" s="18"/>
      <c r="V19" s="16"/>
      <c r="W19" s="18"/>
      <c r="X19" s="16"/>
      <c r="Y19" s="18"/>
      <c r="Z19" s="16"/>
      <c r="AA19" s="18"/>
    </row>
    <row r="20" spans="1:27" ht="14.25">
      <c r="A20" s="12" t="s">
        <v>33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  <c r="P20" s="16"/>
      <c r="Q20" s="18"/>
      <c r="R20" s="16"/>
      <c r="S20" s="18"/>
      <c r="T20" s="16"/>
      <c r="U20" s="18"/>
      <c r="V20" s="16"/>
      <c r="W20" s="18"/>
      <c r="X20" s="16"/>
      <c r="Y20" s="18"/>
      <c r="Z20" s="16"/>
      <c r="AA20" s="18"/>
    </row>
    <row r="21" spans="1:27" ht="14.25">
      <c r="A21" s="12" t="s">
        <v>34</v>
      </c>
      <c r="B21" s="12"/>
      <c r="C21" s="12">
        <f aca="true" t="shared" si="0" ref="C21:C28">SUM(E21:AA21)</f>
        <v>736439</v>
      </c>
      <c r="D21" s="16"/>
      <c r="E21" s="18">
        <v>42255</v>
      </c>
      <c r="F21" s="16"/>
      <c r="G21" s="18">
        <v>165889</v>
      </c>
      <c r="H21" s="16"/>
      <c r="I21" s="18">
        <f>6519+1</f>
        <v>6520</v>
      </c>
      <c r="J21" s="16"/>
      <c r="K21" s="18">
        <v>0</v>
      </c>
      <c r="L21" s="16"/>
      <c r="M21" s="18">
        <v>14321</v>
      </c>
      <c r="N21" s="16"/>
      <c r="O21" s="18">
        <f>39813+1</f>
        <v>39814</v>
      </c>
      <c r="P21" s="16"/>
      <c r="Q21" s="18">
        <v>0</v>
      </c>
      <c r="R21" s="16"/>
      <c r="S21" s="18">
        <v>0</v>
      </c>
      <c r="T21" s="16"/>
      <c r="U21" s="18">
        <v>0</v>
      </c>
      <c r="V21" s="16"/>
      <c r="W21" s="18">
        <v>105528</v>
      </c>
      <c r="X21" s="16"/>
      <c r="Y21" s="18">
        <v>133920</v>
      </c>
      <c r="Z21" s="16"/>
      <c r="AA21" s="18">
        <v>228192</v>
      </c>
    </row>
    <row r="22" spans="1:27" ht="14.25">
      <c r="A22" s="12" t="s">
        <v>35</v>
      </c>
      <c r="B22" s="12"/>
      <c r="C22" s="12">
        <f t="shared" si="0"/>
        <v>393093</v>
      </c>
      <c r="D22" s="16"/>
      <c r="E22" s="18">
        <v>82572</v>
      </c>
      <c r="F22" s="16"/>
      <c r="G22" s="18">
        <v>204321</v>
      </c>
      <c r="H22" s="16"/>
      <c r="I22" s="18">
        <v>0</v>
      </c>
      <c r="J22" s="16"/>
      <c r="K22" s="18">
        <v>360</v>
      </c>
      <c r="L22" s="16"/>
      <c r="M22" s="18">
        <v>232</v>
      </c>
      <c r="N22" s="16"/>
      <c r="O22" s="18">
        <v>38439</v>
      </c>
      <c r="P22" s="16"/>
      <c r="Q22" s="18">
        <v>11339</v>
      </c>
      <c r="R22" s="16"/>
      <c r="S22" s="18">
        <v>0</v>
      </c>
      <c r="T22" s="16"/>
      <c r="U22" s="18">
        <v>0</v>
      </c>
      <c r="V22" s="16"/>
      <c r="W22" s="18">
        <v>32101</v>
      </c>
      <c r="X22" s="16"/>
      <c r="Y22" s="18">
        <v>20585</v>
      </c>
      <c r="Z22" s="16"/>
      <c r="AA22" s="18">
        <v>3144</v>
      </c>
    </row>
    <row r="23" spans="1:27" ht="14.25">
      <c r="A23" s="12" t="s">
        <v>36</v>
      </c>
      <c r="B23" s="12"/>
      <c r="C23" s="12">
        <f t="shared" si="0"/>
        <v>390451</v>
      </c>
      <c r="D23" s="16"/>
      <c r="E23" s="18">
        <v>18168</v>
      </c>
      <c r="F23" s="16"/>
      <c r="G23" s="18">
        <v>140087</v>
      </c>
      <c r="H23" s="16"/>
      <c r="I23" s="18">
        <v>6415</v>
      </c>
      <c r="J23" s="16"/>
      <c r="K23" s="18">
        <v>0</v>
      </c>
      <c r="L23" s="16"/>
      <c r="M23" s="18">
        <v>3950</v>
      </c>
      <c r="N23" s="16"/>
      <c r="O23" s="18">
        <v>17518</v>
      </c>
      <c r="P23" s="16"/>
      <c r="Q23" s="18">
        <v>5898</v>
      </c>
      <c r="R23" s="16"/>
      <c r="S23" s="18">
        <v>0</v>
      </c>
      <c r="T23" s="16"/>
      <c r="U23" s="18">
        <v>0</v>
      </c>
      <c r="V23" s="16"/>
      <c r="W23" s="18">
        <v>57685</v>
      </c>
      <c r="X23" s="16"/>
      <c r="Y23" s="18">
        <v>52495</v>
      </c>
      <c r="Z23" s="16"/>
      <c r="AA23" s="18">
        <v>88235</v>
      </c>
    </row>
    <row r="24" spans="1:27" ht="14.25">
      <c r="A24" s="12" t="s">
        <v>37</v>
      </c>
      <c r="B24" s="12"/>
      <c r="C24" s="12">
        <f t="shared" si="0"/>
        <v>84372</v>
      </c>
      <c r="D24" s="16"/>
      <c r="E24" s="18">
        <v>0</v>
      </c>
      <c r="F24" s="16"/>
      <c r="G24" s="18">
        <v>173</v>
      </c>
      <c r="H24" s="16"/>
      <c r="I24" s="18">
        <v>0</v>
      </c>
      <c r="J24" s="16"/>
      <c r="K24" s="18">
        <v>0</v>
      </c>
      <c r="L24" s="16"/>
      <c r="M24" s="18">
        <v>0</v>
      </c>
      <c r="N24" s="16"/>
      <c r="O24" s="18">
        <v>0</v>
      </c>
      <c r="P24" s="16"/>
      <c r="Q24" s="18">
        <v>0</v>
      </c>
      <c r="R24" s="16"/>
      <c r="S24" s="18">
        <v>0</v>
      </c>
      <c r="T24" s="16"/>
      <c r="U24" s="18">
        <v>0</v>
      </c>
      <c r="V24" s="16"/>
      <c r="W24" s="18">
        <v>88</v>
      </c>
      <c r="X24" s="16"/>
      <c r="Y24" s="18">
        <v>84111</v>
      </c>
      <c r="Z24" s="16"/>
      <c r="AA24" s="18">
        <v>0</v>
      </c>
    </row>
    <row r="25" spans="1:27" ht="14.25">
      <c r="A25" s="12" t="s">
        <v>62</v>
      </c>
      <c r="B25" s="12"/>
      <c r="C25" s="12">
        <f t="shared" si="0"/>
        <v>1569288</v>
      </c>
      <c r="D25" s="16"/>
      <c r="E25" s="18">
        <v>17984</v>
      </c>
      <c r="F25" s="16"/>
      <c r="G25" s="18">
        <v>154394</v>
      </c>
      <c r="H25" s="16"/>
      <c r="I25" s="18">
        <v>568958</v>
      </c>
      <c r="J25" s="16"/>
      <c r="K25" s="18">
        <v>19851</v>
      </c>
      <c r="L25" s="16"/>
      <c r="M25" s="18">
        <v>0</v>
      </c>
      <c r="N25" s="16"/>
      <c r="O25" s="18">
        <v>136744</v>
      </c>
      <c r="P25" s="16"/>
      <c r="Q25" s="18">
        <v>267304</v>
      </c>
      <c r="R25" s="16"/>
      <c r="S25" s="18">
        <v>82869</v>
      </c>
      <c r="T25" s="16"/>
      <c r="U25" s="18">
        <v>-8601</v>
      </c>
      <c r="V25" s="16"/>
      <c r="W25" s="18">
        <v>15576</v>
      </c>
      <c r="X25" s="16"/>
      <c r="Y25" s="18">
        <v>304868</v>
      </c>
      <c r="Z25" s="16"/>
      <c r="AA25" s="18">
        <v>9341</v>
      </c>
    </row>
    <row r="26" spans="1:27" ht="14.25">
      <c r="A26" s="12" t="s">
        <v>38</v>
      </c>
      <c r="B26" s="12"/>
      <c r="C26" s="12">
        <f t="shared" si="0"/>
        <v>94934</v>
      </c>
      <c r="D26" s="16"/>
      <c r="E26" s="18">
        <v>0</v>
      </c>
      <c r="F26" s="16"/>
      <c r="G26" s="18">
        <v>61130</v>
      </c>
      <c r="H26" s="16"/>
      <c r="I26" s="18">
        <v>17078</v>
      </c>
      <c r="J26" s="16"/>
      <c r="K26" s="18">
        <v>828</v>
      </c>
      <c r="L26" s="16"/>
      <c r="M26" s="18">
        <v>802</v>
      </c>
      <c r="N26" s="16"/>
      <c r="O26" s="18">
        <v>4763</v>
      </c>
      <c r="P26" s="16"/>
      <c r="Q26" s="18">
        <v>1147</v>
      </c>
      <c r="R26" s="16"/>
      <c r="S26" s="18">
        <v>0</v>
      </c>
      <c r="T26" s="16"/>
      <c r="U26" s="18">
        <v>0</v>
      </c>
      <c r="V26" s="16"/>
      <c r="W26" s="18">
        <v>9186</v>
      </c>
      <c r="X26" s="16"/>
      <c r="Y26" s="18">
        <v>0</v>
      </c>
      <c r="Z26" s="16"/>
      <c r="AA26" s="18">
        <v>0</v>
      </c>
    </row>
    <row r="27" spans="1:27" ht="14.25">
      <c r="A27" s="12" t="s">
        <v>39</v>
      </c>
      <c r="B27" s="12"/>
      <c r="C27" s="12">
        <f t="shared" si="0"/>
        <v>298322</v>
      </c>
      <c r="D27" s="16"/>
      <c r="E27" s="18">
        <v>0</v>
      </c>
      <c r="F27" s="16"/>
      <c r="G27" s="18">
        <v>268490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18">
        <v>0</v>
      </c>
      <c r="V27" s="16"/>
      <c r="W27" s="18">
        <v>0</v>
      </c>
      <c r="X27" s="16"/>
      <c r="Y27" s="18">
        <v>29832</v>
      </c>
      <c r="Z27" s="16"/>
      <c r="AA27" s="18">
        <v>0</v>
      </c>
    </row>
    <row r="28" spans="1:27" ht="14.25">
      <c r="A28" s="12" t="s">
        <v>40</v>
      </c>
      <c r="B28" s="12"/>
      <c r="C28" s="12">
        <f t="shared" si="0"/>
        <v>29516</v>
      </c>
      <c r="D28" s="16"/>
      <c r="E28" s="18">
        <v>0</v>
      </c>
      <c r="F28" s="16"/>
      <c r="G28" s="18">
        <v>12579</v>
      </c>
      <c r="H28" s="16"/>
      <c r="I28" s="18">
        <v>0</v>
      </c>
      <c r="J28" s="16"/>
      <c r="K28" s="18">
        <v>0</v>
      </c>
      <c r="L28" s="16"/>
      <c r="M28" s="18">
        <v>0</v>
      </c>
      <c r="N28" s="16"/>
      <c r="O28" s="18">
        <v>4485</v>
      </c>
      <c r="P28" s="16"/>
      <c r="Q28" s="18">
        <v>6214</v>
      </c>
      <c r="R28" s="16"/>
      <c r="S28" s="18">
        <v>0</v>
      </c>
      <c r="T28" s="16"/>
      <c r="U28" s="18">
        <v>2640</v>
      </c>
      <c r="V28" s="16"/>
      <c r="W28" s="18">
        <v>0</v>
      </c>
      <c r="X28" s="16"/>
      <c r="Y28" s="18">
        <v>3598</v>
      </c>
      <c r="Z28" s="16"/>
      <c r="AA28" s="18">
        <v>0</v>
      </c>
    </row>
    <row r="29" spans="1:27" ht="14.25">
      <c r="A29" s="12" t="s">
        <v>41</v>
      </c>
      <c r="B29" s="12"/>
      <c r="C29" s="17">
        <f>SUM(C20:C28)</f>
        <v>3596415</v>
      </c>
      <c r="D29" s="16"/>
      <c r="E29" s="17">
        <f>SUM(E20:E28)</f>
        <v>160979</v>
      </c>
      <c r="F29" s="16"/>
      <c r="G29" s="17">
        <f>SUM(G20:G28)</f>
        <v>1007063</v>
      </c>
      <c r="H29" s="16"/>
      <c r="I29" s="17">
        <f>SUM(I20:I28)</f>
        <v>598971</v>
      </c>
      <c r="J29" s="16"/>
      <c r="K29" s="17">
        <f>SUM(K20:K28)</f>
        <v>21039</v>
      </c>
      <c r="L29" s="16"/>
      <c r="M29" s="17">
        <f>SUM(M20:M28)</f>
        <v>19305</v>
      </c>
      <c r="N29" s="16"/>
      <c r="O29" s="17">
        <f>SUM(O20:O28)</f>
        <v>241763</v>
      </c>
      <c r="P29" s="16"/>
      <c r="Q29" s="17">
        <f>SUM(Q20:Q28)</f>
        <v>291902</v>
      </c>
      <c r="R29" s="16"/>
      <c r="S29" s="17">
        <f>SUM(S20:S28)</f>
        <v>82869</v>
      </c>
      <c r="T29" s="16"/>
      <c r="U29" s="17">
        <f>SUM(U20:U28)</f>
        <v>-5961</v>
      </c>
      <c r="V29" s="13"/>
      <c r="W29" s="17">
        <f>SUM(W20:W28)</f>
        <v>220164</v>
      </c>
      <c r="X29" s="13"/>
      <c r="Y29" s="17">
        <f>SUM(Y20:Y28)</f>
        <v>629409</v>
      </c>
      <c r="Z29" s="13"/>
      <c r="AA29" s="17">
        <f>SUM(AA20:AA28)</f>
        <v>328912</v>
      </c>
    </row>
    <row r="30" spans="1:27" ht="14.2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18"/>
      <c r="T30" s="16"/>
      <c r="U30" s="18"/>
      <c r="V30" s="32"/>
      <c r="W30" s="18"/>
      <c r="X30" s="32"/>
      <c r="Y30" s="18"/>
      <c r="Z30" s="32"/>
      <c r="AA30" s="18"/>
    </row>
    <row r="31" spans="1:27" ht="14.25">
      <c r="A31" s="12" t="s">
        <v>60</v>
      </c>
      <c r="B31" s="12"/>
      <c r="C31" s="42">
        <f>C18-C29</f>
        <v>-1378977</v>
      </c>
      <c r="D31" s="16"/>
      <c r="E31" s="42">
        <f>E18-E29</f>
        <v>44388</v>
      </c>
      <c r="F31" s="16"/>
      <c r="G31" s="42">
        <f>G18-G29</f>
        <v>-533259</v>
      </c>
      <c r="H31" s="16"/>
      <c r="I31" s="42">
        <f>I18-I29</f>
        <v>-415747</v>
      </c>
      <c r="J31" s="16"/>
      <c r="K31" s="42">
        <f>K18-K29</f>
        <v>-11395</v>
      </c>
      <c r="L31" s="16"/>
      <c r="M31" s="42">
        <f>M18-M29</f>
        <v>-15123</v>
      </c>
      <c r="N31" s="16"/>
      <c r="O31" s="42">
        <f>O18-O29</f>
        <v>-125908</v>
      </c>
      <c r="P31" s="16"/>
      <c r="Q31" s="42">
        <f>Q18-Q29</f>
        <v>-203636</v>
      </c>
      <c r="R31" s="16"/>
      <c r="S31" s="42">
        <f>S18-S29</f>
        <v>85367</v>
      </c>
      <c r="T31" s="16"/>
      <c r="U31" s="42">
        <f>U18-U29</f>
        <v>5961</v>
      </c>
      <c r="V31" s="32"/>
      <c r="W31" s="42">
        <f>W18-W29</f>
        <v>-70852</v>
      </c>
      <c r="X31" s="32"/>
      <c r="Y31" s="42">
        <f>Y18-Y29</f>
        <v>-149861</v>
      </c>
      <c r="Z31" s="32"/>
      <c r="AA31" s="42">
        <f>AA18-AA29</f>
        <v>11088</v>
      </c>
    </row>
    <row r="32" spans="1:27" ht="14.2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18"/>
      <c r="R32" s="16"/>
      <c r="S32" s="18"/>
      <c r="T32" s="16"/>
      <c r="U32" s="18"/>
      <c r="V32" s="32"/>
      <c r="W32" s="18"/>
      <c r="X32" s="32"/>
      <c r="Y32" s="18"/>
      <c r="Z32" s="32"/>
      <c r="AA32" s="18"/>
    </row>
    <row r="33" spans="1:27" ht="14.25">
      <c r="A33" s="12" t="s">
        <v>42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  <c r="N33" s="16"/>
      <c r="O33" s="18"/>
      <c r="P33" s="16"/>
      <c r="Q33" s="18"/>
      <c r="R33" s="16"/>
      <c r="S33" s="18"/>
      <c r="T33" s="16"/>
      <c r="U33" s="18"/>
      <c r="V33" s="32"/>
      <c r="W33" s="18"/>
      <c r="X33" s="32"/>
      <c r="Y33" s="18"/>
      <c r="Z33" s="32"/>
      <c r="AA33" s="18"/>
    </row>
    <row r="34" spans="1:27" ht="14.25">
      <c r="A34" s="12" t="s">
        <v>43</v>
      </c>
      <c r="B34" s="12"/>
      <c r="C34" s="44">
        <f>SUM(E34:AA34)</f>
        <v>36462</v>
      </c>
      <c r="D34" s="16"/>
      <c r="E34" s="42">
        <v>0</v>
      </c>
      <c r="F34" s="16"/>
      <c r="G34" s="42">
        <v>4397</v>
      </c>
      <c r="H34" s="16"/>
      <c r="I34" s="42">
        <v>15220</v>
      </c>
      <c r="J34" s="16"/>
      <c r="K34" s="42">
        <v>574</v>
      </c>
      <c r="L34" s="16"/>
      <c r="M34" s="42">
        <v>1564</v>
      </c>
      <c r="N34" s="16"/>
      <c r="O34" s="42">
        <v>3059</v>
      </c>
      <c r="P34" s="16"/>
      <c r="Q34" s="42">
        <v>4878</v>
      </c>
      <c r="R34" s="16"/>
      <c r="S34" s="42">
        <v>282</v>
      </c>
      <c r="T34" s="16"/>
      <c r="U34" s="42">
        <v>10</v>
      </c>
      <c r="V34" s="32"/>
      <c r="W34" s="42">
        <v>1257</v>
      </c>
      <c r="X34" s="32"/>
      <c r="Y34" s="42">
        <v>4292</v>
      </c>
      <c r="Z34" s="32"/>
      <c r="AA34" s="42">
        <v>929</v>
      </c>
    </row>
    <row r="35" spans="1:27" ht="14.2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  <c r="L35" s="16"/>
      <c r="M35" s="18"/>
      <c r="N35" s="16"/>
      <c r="O35" s="18"/>
      <c r="P35" s="16"/>
      <c r="Q35" s="18"/>
      <c r="R35" s="16"/>
      <c r="S35" s="18"/>
      <c r="T35" s="16"/>
      <c r="U35" s="18"/>
      <c r="V35" s="32"/>
      <c r="W35" s="18"/>
      <c r="X35" s="32"/>
      <c r="Y35" s="18"/>
      <c r="Z35" s="32"/>
      <c r="AA35" s="18"/>
    </row>
    <row r="36" spans="1:27" ht="15" thickBot="1">
      <c r="A36" s="12" t="s">
        <v>44</v>
      </c>
      <c r="B36" s="12"/>
      <c r="C36" s="19">
        <f>SUM(C31:C35)</f>
        <v>-1342515</v>
      </c>
      <c r="D36" s="16"/>
      <c r="E36" s="19">
        <f>SUM(E31:E35)</f>
        <v>44388</v>
      </c>
      <c r="F36" s="16"/>
      <c r="G36" s="19">
        <f>SUM(G31:G35)</f>
        <v>-528862</v>
      </c>
      <c r="H36" s="16"/>
      <c r="I36" s="19">
        <f>SUM(I31:I35)</f>
        <v>-400527</v>
      </c>
      <c r="J36" s="16"/>
      <c r="K36" s="19">
        <f>SUM(K31:K35)</f>
        <v>-10821</v>
      </c>
      <c r="L36" s="16"/>
      <c r="M36" s="19">
        <f>SUM(M31:M35)</f>
        <v>-13559</v>
      </c>
      <c r="N36" s="16"/>
      <c r="O36" s="19">
        <f>SUM(O31:O35)</f>
        <v>-122849</v>
      </c>
      <c r="P36" s="16"/>
      <c r="Q36" s="19">
        <f>SUM(Q31:Q35)</f>
        <v>-198758</v>
      </c>
      <c r="R36" s="16"/>
      <c r="S36" s="19">
        <f>SUM(S31:S35)</f>
        <v>85649</v>
      </c>
      <c r="T36" s="16"/>
      <c r="U36" s="19">
        <f>SUM(U31:U35)</f>
        <v>5971</v>
      </c>
      <c r="V36" s="32"/>
      <c r="W36" s="19">
        <f>SUM(W31:W35)</f>
        <v>-69595</v>
      </c>
      <c r="X36" s="32"/>
      <c r="Y36" s="19">
        <f>SUM(Y31:Y35)</f>
        <v>-145569</v>
      </c>
      <c r="Z36" s="32"/>
      <c r="AA36" s="19">
        <f>SUM(AA31:AA35)</f>
        <v>12017</v>
      </c>
    </row>
    <row r="37" spans="1:27" ht="1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  <c r="L37" s="14"/>
      <c r="M37" s="25"/>
      <c r="N37" s="14"/>
      <c r="O37" s="25"/>
      <c r="P37" s="14"/>
      <c r="Q37" s="25"/>
      <c r="R37" s="14"/>
      <c r="S37" s="25"/>
      <c r="T37" s="14"/>
      <c r="U37" s="25"/>
      <c r="V37" s="14"/>
      <c r="W37" s="25"/>
      <c r="X37" s="14"/>
      <c r="Y37" s="25"/>
      <c r="Z37" s="14"/>
      <c r="AA37" s="25"/>
    </row>
    <row r="38" ht="13.5">
      <c r="A38" s="27"/>
    </row>
  </sheetData>
  <sheetProtection/>
  <mergeCells count="4">
    <mergeCell ref="C3:AA3"/>
    <mergeCell ref="C5:AA5"/>
    <mergeCell ref="C6:AA6"/>
    <mergeCell ref="A3:A7"/>
  </mergeCells>
  <conditionalFormatting sqref="A12:AA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6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2014-09-09T19:04:12Z</cp:lastPrinted>
  <dcterms:created xsi:type="dcterms:W3CDTF">2009-06-22T13:37:23Z</dcterms:created>
  <dcterms:modified xsi:type="dcterms:W3CDTF">2014-09-30T14:59:17Z</dcterms:modified>
  <cp:category/>
  <cp:version/>
  <cp:contentType/>
  <cp:contentStatus/>
</cp:coreProperties>
</file>