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AG" sheetId="1" r:id="rId1"/>
  </sheets>
  <definedNames>
    <definedName name="\P">'C2A AG'!#REF!</definedName>
    <definedName name="DASH">'C2A AG'!#REF!</definedName>
    <definedName name="FIRST">'C2A AG'!$A$58:$O$104</definedName>
    <definedName name="H_1">'C2A AG'!$A$3:$O$12</definedName>
    <definedName name="P_1">'C2A AG'!$A$13:$O$151</definedName>
    <definedName name="_xlnm.Print_Area" localSheetId="0">'C2A AG'!$A$1:$O$165</definedName>
    <definedName name="_xlnm.Print_Titles" localSheetId="0">'C2A AG'!$1:$12</definedName>
    <definedName name="Print_Titles_MI" localSheetId="0">'C2A AG'!$3:$12</definedName>
  </definedNames>
  <calcPr fullCalcOnLoad="1"/>
</workbook>
</file>

<file path=xl/sharedStrings.xml><?xml version="1.0" encoding="utf-8"?>
<sst xmlns="http://schemas.openxmlformats.org/spreadsheetml/2006/main" count="290" uniqueCount="130">
  <si>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</si>
  <si>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</si>
  <si>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</si>
  <si>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</si>
  <si>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</si>
  <si>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</si>
  <si>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</si>
  <si>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</si>
  <si>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</si>
  <si>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</si>
  <si>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>LSU AGRICULTURAL CENTER</t>
  </si>
  <si>
    <t xml:space="preserve">    Agricultural economics and agribusiness</t>
  </si>
  <si>
    <t xml:space="preserve">    Agricultural engineering </t>
  </si>
  <si>
    <t xml:space="preserve">    Animal science </t>
  </si>
  <si>
    <t xml:space="preserve">    Central station</t>
  </si>
  <si>
    <t xml:space="preserve">    Dairy science</t>
  </si>
  <si>
    <t xml:space="preserve">    Entomology</t>
  </si>
  <si>
    <t xml:space="preserve">    Plant pathology</t>
  </si>
  <si>
    <t xml:space="preserve">    Veterinary science</t>
  </si>
  <si>
    <t xml:space="preserve">    Aquaculture  </t>
  </si>
  <si>
    <t xml:space="preserve">    Burden center</t>
  </si>
  <si>
    <t xml:space="preserve">    Calhoun</t>
  </si>
  <si>
    <t xml:space="preserve">    Dean Lee </t>
  </si>
  <si>
    <t xml:space="preserve">    Hammond</t>
  </si>
  <si>
    <t xml:space="preserve">    Northeast</t>
  </si>
  <si>
    <t xml:space="preserve">    Pecan</t>
  </si>
  <si>
    <t xml:space="preserve">    Red River</t>
  </si>
  <si>
    <t xml:space="preserve">    Rice </t>
  </si>
  <si>
    <t xml:space="preserve">    Rosepine </t>
  </si>
  <si>
    <t xml:space="preserve">    St. Gabriel</t>
  </si>
  <si>
    <t xml:space="preserve">    Southeast</t>
  </si>
  <si>
    <t xml:space="preserve">ANALYSIS C-2A                         ANALYSIS OF CURRENT UNRESTRICTED FUND EXPENDITURES                         ANALYSIS C-2A  </t>
  </si>
  <si>
    <t xml:space="preserve">    Agricultural chemistry</t>
  </si>
  <si>
    <t xml:space="preserve">    Central region administration</t>
  </si>
  <si>
    <t xml:space="preserve">    Crescent region administration</t>
  </si>
  <si>
    <t xml:space="preserve">    Food science</t>
  </si>
  <si>
    <t xml:space="preserve">    North central region administration</t>
  </si>
  <si>
    <t xml:space="preserve">    Northeast region administration</t>
  </si>
  <si>
    <t xml:space="preserve">    Northwest region administration</t>
  </si>
  <si>
    <t xml:space="preserve">    South central region administration</t>
  </si>
  <si>
    <t xml:space="preserve">    Southeast region administration</t>
  </si>
  <si>
    <t xml:space="preserve">    Southwest region administration</t>
  </si>
  <si>
    <t xml:space="preserve">    4-H and other youth work</t>
  </si>
  <si>
    <t xml:space="preserve">    Aquaculture</t>
  </si>
  <si>
    <t xml:space="preserve">    Callegari center</t>
  </si>
  <si>
    <t xml:space="preserve">    Central region parish offices</t>
  </si>
  <si>
    <t xml:space="preserve">    Coastal zone fisheries</t>
  </si>
  <si>
    <t xml:space="preserve">    Commodity programs</t>
  </si>
  <si>
    <t xml:space="preserve">    Communications</t>
  </si>
  <si>
    <t xml:space="preserve">    Cotton project</t>
  </si>
  <si>
    <t xml:space="preserve">    Crescent region parish offices</t>
  </si>
  <si>
    <t xml:space="preserve">    Director-cooperative extension service</t>
  </si>
  <si>
    <t xml:space="preserve">    Horticulture</t>
  </si>
  <si>
    <t xml:space="preserve">    Information technology</t>
  </si>
  <si>
    <t xml:space="preserve">    International programs</t>
  </si>
  <si>
    <t xml:space="preserve">    Leadership training</t>
  </si>
  <si>
    <t xml:space="preserve">    Livestock show</t>
  </si>
  <si>
    <t xml:space="preserve">    Macon Ridge</t>
  </si>
  <si>
    <t xml:space="preserve">    North central region parish offices</t>
  </si>
  <si>
    <t xml:space="preserve">    Northeast region parish offices</t>
  </si>
  <si>
    <t xml:space="preserve">    Northwest region parish offices</t>
  </si>
  <si>
    <t xml:space="preserve">    South central region parish offices</t>
  </si>
  <si>
    <t xml:space="preserve">    Southeast region parish offices</t>
  </si>
  <si>
    <t xml:space="preserve">    Southwest region parish offices</t>
  </si>
  <si>
    <t xml:space="preserve">    Sponsored programs</t>
  </si>
  <si>
    <t xml:space="preserve">    Facility planning</t>
  </si>
  <si>
    <t xml:space="preserve">    Human ecology</t>
  </si>
  <si>
    <t xml:space="preserve">    Animal science</t>
  </si>
  <si>
    <t xml:space="preserve">    Capital improvements</t>
  </si>
  <si>
    <t xml:space="preserve">    General administrative services-</t>
  </si>
  <si>
    <t xml:space="preserve">     Administrative services</t>
  </si>
  <si>
    <t xml:space="preserve">     Casualty insurance</t>
  </si>
  <si>
    <t xml:space="preserve">     Director-cooperative extension services</t>
  </si>
  <si>
    <t xml:space="preserve">     Legal services</t>
  </si>
  <si>
    <t xml:space="preserve">        administrative expenditures</t>
  </si>
  <si>
    <t xml:space="preserve">        Total institutional support</t>
  </si>
  <si>
    <t xml:space="preserve">        Total research </t>
  </si>
  <si>
    <t xml:space="preserve">        Total public service</t>
  </si>
  <si>
    <t xml:space="preserve">        Total academic support</t>
  </si>
  <si>
    <t xml:space="preserve">   Agricultural research station-</t>
  </si>
  <si>
    <t xml:space="preserve">      Subtotal general administrative services</t>
  </si>
  <si>
    <t xml:space="preserve">    Experimental statistics</t>
  </si>
  <si>
    <t xml:space="preserve">    Reproductive biology center</t>
  </si>
  <si>
    <t xml:space="preserve">    Hill farm</t>
  </si>
  <si>
    <t xml:space="preserve"> Educational and general:</t>
  </si>
  <si>
    <t xml:space="preserve">    Director-agricultural experiment station</t>
  </si>
  <si>
    <t xml:space="preserve">    Forestry, wildlife, and fisheries</t>
  </si>
  <si>
    <t xml:space="preserve">        Total operations and maintenance of plant</t>
  </si>
  <si>
    <t xml:space="preserve">          Total expenditures and transfers</t>
  </si>
  <si>
    <t xml:space="preserve">    Agricultural engineering</t>
  </si>
  <si>
    <t xml:space="preserve">        Total transfers</t>
  </si>
  <si>
    <t xml:space="preserve">     Information technology</t>
  </si>
  <si>
    <t xml:space="preserve">      Total agricultural research station</t>
  </si>
  <si>
    <t xml:space="preserve">      Total general administrative services</t>
  </si>
  <si>
    <t xml:space="preserve">      Allocation from System for general</t>
  </si>
  <si>
    <t xml:space="preserve"> Research--</t>
  </si>
  <si>
    <t xml:space="preserve">   Leadership training</t>
  </si>
  <si>
    <t xml:space="preserve"> Public service--</t>
  </si>
  <si>
    <t xml:space="preserve"> Academic support--</t>
  </si>
  <si>
    <t xml:space="preserve"> Institutional support--</t>
  </si>
  <si>
    <t xml:space="preserve"> Operations and maintenance of plant--</t>
  </si>
  <si>
    <t xml:space="preserve"> Nonmandatory transfers for-</t>
  </si>
  <si>
    <t xml:space="preserve">    Central region</t>
  </si>
  <si>
    <t xml:space="preserve">    North central region</t>
  </si>
  <si>
    <t xml:space="preserve">    Northeast region </t>
  </si>
  <si>
    <t xml:space="preserve">    Northwest region </t>
  </si>
  <si>
    <t xml:space="preserve">    South central region </t>
  </si>
  <si>
    <t xml:space="preserve">    Southeast region </t>
  </si>
  <si>
    <t xml:space="preserve">    Southwest region </t>
  </si>
  <si>
    <t xml:space="preserve">     Hurricane Katrina relief</t>
  </si>
  <si>
    <t xml:space="preserve">    Allocation from LSU </t>
  </si>
  <si>
    <t xml:space="preserve">      Allocation from LSU </t>
  </si>
  <si>
    <t xml:space="preserve">    Organization development and evaluation</t>
  </si>
  <si>
    <t xml:space="preserve">    Sweet Potato </t>
  </si>
  <si>
    <t xml:space="preserve">    Audubon Sugar Institute</t>
  </si>
  <si>
    <t xml:space="preserve">    Executive management-Chancellor</t>
  </si>
  <si>
    <t xml:space="preserve">    Vice Chancellor for extension services</t>
  </si>
  <si>
    <t xml:space="preserve">    Vice Chancellor for research</t>
  </si>
  <si>
    <t xml:space="preserve">     Official allowances-Chancellor</t>
  </si>
  <si>
    <t xml:space="preserve">     Official functions-Chancellor</t>
  </si>
  <si>
    <t xml:space="preserve">    Southwest</t>
  </si>
  <si>
    <t xml:space="preserve">    Southeast research station</t>
  </si>
  <si>
    <t xml:space="preserve">    Publications</t>
  </si>
  <si>
    <t xml:space="preserve">    Bob R. Jones Idlewild</t>
  </si>
  <si>
    <t>FOR THE YEAR ENDED JUNE 30, 2007</t>
  </si>
  <si>
    <t xml:space="preserve">    Coastal area</t>
  </si>
  <si>
    <t xml:space="preserve">    Vocational ag education</t>
  </si>
  <si>
    <t xml:space="preserve">    Library allocation from LSU</t>
  </si>
  <si>
    <t xml:space="preserve">    Plant, environmental, and soil sciences</t>
  </si>
  <si>
    <t xml:space="preserve">          Total educational and general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</si>
</sst>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25">
    <font>
      <sz val="8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2" fillId="4" borderId="1" applyNumberFormat="0" applyAlignment="0" applyProtection="0"/>
    <xf numFmtId="0" fontId="13" fillId="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5" borderId="7" applyNumberFormat="0" applyFont="0" applyAlignment="0" applyProtection="0"/>
    <xf numFmtId="0" fontId="22" fillId="4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5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3" fillId="0" borderId="0" xfId="0" applyFont="1" applyAlignment="1" applyProtection="1">
      <alignment vertical="center"/>
      <protection/>
    </xf>
    <xf numFmtId="37" fontId="3" fillId="0" borderId="0" xfId="0" applyFont="1" applyAlignment="1" applyProtection="1">
      <alignment horizontal="center" vertical="center"/>
      <protection/>
    </xf>
    <xf numFmtId="37" fontId="3" fillId="0" borderId="10" xfId="0" applyFont="1" applyBorder="1" applyAlignment="1" applyProtection="1">
      <alignment horizontal="center" vertical="center"/>
      <protection/>
    </xf>
    <xf numFmtId="37" fontId="3" fillId="6" borderId="0" xfId="0" applyFont="1" applyFill="1" applyAlignment="1" applyProtection="1">
      <alignment vertical="center"/>
      <protection/>
    </xf>
    <xf numFmtId="37" fontId="3" fillId="6" borderId="0" xfId="0" applyFont="1" applyFill="1" applyAlignment="1">
      <alignment vertical="center"/>
    </xf>
    <xf numFmtId="37" fontId="2" fillId="6" borderId="0" xfId="0" applyFont="1" applyFill="1" applyAlignment="1" applyProtection="1">
      <alignment vertical="center"/>
      <protection/>
    </xf>
    <xf numFmtId="37" fontId="2" fillId="6" borderId="0" xfId="0" applyFont="1" applyFill="1" applyAlignment="1">
      <alignment vertical="center"/>
    </xf>
    <xf numFmtId="37" fontId="6" fillId="6" borderId="0" xfId="0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>
      <alignment vertical="center"/>
      <protection/>
    </xf>
    <xf numFmtId="37" fontId="3" fillId="0" borderId="0" xfId="0" applyFont="1" applyFill="1" applyAlignment="1" applyProtection="1" quotePrefix="1">
      <alignment vertical="center"/>
      <protection/>
    </xf>
    <xf numFmtId="167" fontId="3" fillId="0" borderId="0" xfId="42" applyNumberFormat="1" applyFont="1" applyFill="1" applyAlignment="1" applyProtection="1">
      <alignment vertical="center"/>
      <protection/>
    </xf>
    <xf numFmtId="37" fontId="3" fillId="0" borderId="0" xfId="0" applyFont="1" applyFill="1" applyAlignment="1">
      <alignment vertical="center"/>
    </xf>
    <xf numFmtId="37" fontId="6" fillId="6" borderId="11" xfId="0" applyFont="1" applyFill="1" applyBorder="1" applyAlignment="1" applyProtection="1">
      <alignment vertical="center"/>
      <protection/>
    </xf>
    <xf numFmtId="37" fontId="6" fillId="6" borderId="12" xfId="0" applyFont="1" applyFill="1" applyBorder="1" applyAlignment="1" applyProtection="1">
      <alignment vertical="center"/>
      <protection/>
    </xf>
    <xf numFmtId="37" fontId="3" fillId="6" borderId="13" xfId="0" applyFont="1" applyFill="1" applyBorder="1" applyAlignment="1" applyProtection="1">
      <alignment vertical="center"/>
      <protection/>
    </xf>
    <xf numFmtId="37" fontId="3" fillId="6" borderId="14" xfId="0" applyFont="1" applyFill="1" applyBorder="1" applyAlignment="1" applyProtection="1">
      <alignment vertical="center"/>
      <protection/>
    </xf>
    <xf numFmtId="37" fontId="3" fillId="6" borderId="15" xfId="0" applyFont="1" applyFill="1" applyBorder="1" applyAlignment="1" applyProtection="1">
      <alignment vertical="center"/>
      <protection/>
    </xf>
    <xf numFmtId="37" fontId="3" fillId="6" borderId="16" xfId="0" applyFont="1" applyFill="1" applyBorder="1" applyAlignment="1" applyProtection="1">
      <alignment vertical="center"/>
      <protection/>
    </xf>
    <xf numFmtId="37" fontId="3" fillId="6" borderId="17" xfId="0" applyFont="1" applyFill="1" applyBorder="1" applyAlignment="1" applyProtection="1">
      <alignment vertical="center"/>
      <protection/>
    </xf>
    <xf numFmtId="37" fontId="3" fillId="6" borderId="18" xfId="0" applyFont="1" applyFill="1" applyBorder="1" applyAlignment="1" applyProtection="1">
      <alignment vertical="center"/>
      <protection/>
    </xf>
    <xf numFmtId="37" fontId="3" fillId="0" borderId="0" xfId="0" applyFont="1" applyBorder="1" applyAlignment="1" applyProtection="1">
      <alignment vertical="center"/>
      <protection/>
    </xf>
    <xf numFmtId="167" fontId="3" fillId="0" borderId="0" xfId="42" applyNumberFormat="1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 quotePrefix="1">
      <alignment vertical="center"/>
      <protection/>
    </xf>
    <xf numFmtId="167" fontId="3" fillId="0" borderId="0" xfId="42" applyNumberFormat="1" applyFont="1" applyFill="1" applyAlignment="1" applyProtection="1" quotePrefix="1">
      <alignment vertical="center"/>
      <protection/>
    </xf>
    <xf numFmtId="167" fontId="3" fillId="0" borderId="0" xfId="42" applyNumberFormat="1" applyFont="1" applyFill="1" applyAlignment="1">
      <alignment vertical="center"/>
    </xf>
    <xf numFmtId="167" fontId="3" fillId="0" borderId="19" xfId="42" applyNumberFormat="1" applyFont="1" applyFill="1" applyBorder="1" applyAlignment="1" applyProtection="1">
      <alignment vertical="center"/>
      <protection/>
    </xf>
    <xf numFmtId="167" fontId="3" fillId="0" borderId="10" xfId="42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42" fontId="3" fillId="0" borderId="19" xfId="42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167" fontId="3" fillId="0" borderId="20" xfId="42" applyNumberFormat="1" applyFont="1" applyFill="1" applyBorder="1" applyAlignment="1" applyProtection="1">
      <alignment vertical="center"/>
      <protection/>
    </xf>
    <xf numFmtId="165" fontId="3" fillId="0" borderId="0" xfId="44" applyNumberFormat="1" applyFont="1" applyFill="1" applyBorder="1" applyAlignment="1" applyProtection="1">
      <alignment vertical="center"/>
      <protection/>
    </xf>
    <xf numFmtId="5" fontId="3" fillId="0" borderId="0" xfId="0" applyNumberFormat="1" applyFont="1" applyFill="1" applyBorder="1" applyAlignment="1" applyProtection="1">
      <alignment vertical="center"/>
      <protection/>
    </xf>
    <xf numFmtId="5" fontId="3" fillId="0" borderId="0" xfId="0" applyNumberFormat="1" applyFont="1" applyFill="1" applyAlignment="1" applyProtection="1">
      <alignment vertical="center"/>
      <protection/>
    </xf>
    <xf numFmtId="37" fontId="3" fillId="0" borderId="0" xfId="44" applyNumberFormat="1" applyFont="1" applyFill="1" applyBorder="1" applyAlignment="1" applyProtection="1">
      <alignment vertical="center"/>
      <protection/>
    </xf>
    <xf numFmtId="167" fontId="3" fillId="0" borderId="21" xfId="42" applyNumberFormat="1" applyFont="1" applyFill="1" applyBorder="1" applyAlignment="1" applyProtection="1">
      <alignment vertical="center"/>
      <protection/>
    </xf>
    <xf numFmtId="165" fontId="3" fillId="0" borderId="21" xfId="44" applyNumberFormat="1" applyFont="1" applyFill="1" applyBorder="1" applyAlignment="1" applyProtection="1">
      <alignment vertical="center"/>
      <protection/>
    </xf>
    <xf numFmtId="42" fontId="3" fillId="0" borderId="0" xfId="42" applyNumberFormat="1" applyFont="1" applyFill="1" applyAlignment="1" applyProtection="1">
      <alignment vertical="center"/>
      <protection/>
    </xf>
    <xf numFmtId="167" fontId="3" fillId="0" borderId="22" xfId="42" applyNumberFormat="1" applyFont="1" applyFill="1" applyBorder="1" applyAlignment="1" applyProtection="1">
      <alignment vertical="center"/>
      <protection/>
    </xf>
    <xf numFmtId="167" fontId="3" fillId="0" borderId="23" xfId="42" applyNumberFormat="1" applyFont="1" applyFill="1" applyBorder="1" applyAlignment="1" applyProtection="1">
      <alignment vertical="center"/>
      <protection/>
    </xf>
    <xf numFmtId="37" fontId="3" fillId="0" borderId="19" xfId="44" applyNumberFormat="1" applyFont="1" applyFill="1" applyBorder="1" applyAlignment="1" applyProtection="1">
      <alignment vertical="center"/>
      <protection/>
    </xf>
    <xf numFmtId="37" fontId="8" fillId="0" borderId="0" xfId="0" applyFont="1" applyFill="1" applyBorder="1" applyAlignment="1" applyProtection="1">
      <alignment vertical="center"/>
      <protection/>
    </xf>
    <xf numFmtId="37" fontId="8" fillId="0" borderId="0" xfId="0" applyFont="1" applyFill="1" applyBorder="1" applyAlignment="1" applyProtection="1" quotePrefix="1">
      <alignment vertical="center"/>
      <protection/>
    </xf>
    <xf numFmtId="167" fontId="8" fillId="0" borderId="0" xfId="42" applyNumberFormat="1" applyFont="1" applyFill="1" applyBorder="1" applyAlignment="1" applyProtection="1">
      <alignment vertical="center"/>
      <protection/>
    </xf>
    <xf numFmtId="37" fontId="8" fillId="0" borderId="0" xfId="0" applyFont="1" applyFill="1" applyAlignment="1" applyProtection="1">
      <alignment vertical="center"/>
      <protection/>
    </xf>
    <xf numFmtId="37" fontId="8" fillId="0" borderId="0" xfId="0" applyFont="1" applyFill="1" applyAlignment="1">
      <alignment vertical="center"/>
    </xf>
    <xf numFmtId="37" fontId="6" fillId="6" borderId="11" xfId="0" applyFont="1" applyFill="1" applyBorder="1" applyAlignment="1" applyProtection="1">
      <alignment horizontal="center" vertical="center"/>
      <protection/>
    </xf>
    <xf numFmtId="37" fontId="7" fillId="6" borderId="0" xfId="0" applyFont="1" applyFill="1" applyBorder="1" applyAlignment="1">
      <alignment horizontal="center" vertical="center"/>
    </xf>
    <xf numFmtId="37" fontId="7" fillId="6" borderId="12" xfId="0" applyFont="1" applyFill="1" applyBorder="1" applyAlignment="1">
      <alignment horizontal="center" vertical="center"/>
    </xf>
    <xf numFmtId="37" fontId="6" fillId="6" borderId="0" xfId="0" applyFont="1" applyFill="1" applyBorder="1" applyAlignment="1" applyProtection="1">
      <alignment horizontal="center" vertical="center"/>
      <protection/>
    </xf>
    <xf numFmtId="37" fontId="6" fillId="6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J168"/>
  <sheetViews>
    <sheetView showGridLines="0" tabSelected="1" zoomScalePageLayoutView="0" workbookViewId="0" topLeftCell="A1">
      <selection activeCell="A1" sqref="A1"/>
    </sheetView>
  </sheetViews>
  <sheetFormatPr defaultColWidth="7.57421875" defaultRowHeight="12"/>
  <cols>
    <col min="1" max="1" width="43.57421875" style="2" customWidth="1"/>
    <col min="2" max="2" width="1.57421875" style="2" customWidth="1"/>
    <col min="3" max="3" width="12.57421875" style="2" customWidth="1"/>
    <col min="4" max="4" width="1.57421875" style="2" customWidth="1"/>
    <col min="5" max="5" width="12.57421875" style="2" customWidth="1"/>
    <col min="6" max="6" width="1.57421875" style="2" customWidth="1"/>
    <col min="7" max="7" width="12.57421875" style="2" customWidth="1"/>
    <col min="8" max="8" width="1.57421875" style="2" customWidth="1"/>
    <col min="9" max="9" width="12.57421875" style="2" customWidth="1"/>
    <col min="10" max="10" width="1.57421875" style="2" customWidth="1"/>
    <col min="11" max="11" width="12.57421875" style="2" customWidth="1"/>
    <col min="12" max="12" width="1.57421875" style="2" customWidth="1"/>
    <col min="13" max="13" width="12.57421875" style="2" customWidth="1"/>
    <col min="14" max="14" width="1.57421875" style="2" customWidth="1"/>
    <col min="15" max="15" width="12.57421875" style="2" customWidth="1"/>
    <col min="16" max="27" width="7.57421875" style="2" customWidth="1"/>
    <col min="28" max="16384" width="7.57421875" style="1" customWidth="1"/>
  </cols>
  <sheetData>
    <row r="1" ht="12.75" thickBot="1"/>
    <row r="2" spans="1:27" s="6" customFormat="1" ht="10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8" customFormat="1" ht="12">
      <c r="A3" s="50" t="s">
        <v>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8" customFormat="1" ht="8.25" customHeight="1">
      <c r="A4" s="1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5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8" customFormat="1" ht="12">
      <c r="A5" s="50" t="s">
        <v>31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8" customFormat="1" ht="12">
      <c r="A6" s="50" t="s">
        <v>124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6" customFormat="1" ht="10.5" customHeight="1" thickBo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10" spans="9:13" ht="12">
      <c r="I10" s="3" t="s">
        <v>0</v>
      </c>
      <c r="M10" s="3" t="s">
        <v>1</v>
      </c>
    </row>
    <row r="11" spans="3:15" ht="12">
      <c r="C11" s="4" t="s">
        <v>2</v>
      </c>
      <c r="D11" s="22"/>
      <c r="E11" s="4" t="s">
        <v>3</v>
      </c>
      <c r="F11" s="22"/>
      <c r="G11" s="4" t="s">
        <v>4</v>
      </c>
      <c r="H11" s="22"/>
      <c r="I11" s="4" t="s">
        <v>5</v>
      </c>
      <c r="J11" s="22"/>
      <c r="K11" s="4" t="s">
        <v>6</v>
      </c>
      <c r="L11" s="22"/>
      <c r="M11" s="4" t="s">
        <v>7</v>
      </c>
      <c r="N11" s="22"/>
      <c r="O11" s="4" t="s">
        <v>8</v>
      </c>
    </row>
    <row r="13" spans="1:27" s="13" customFormat="1" ht="13.5" customHeight="1">
      <c r="A13" s="10" t="s">
        <v>84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s="13" customFormat="1" ht="13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s="13" customFormat="1" ht="13.5" customHeight="1">
      <c r="A15" s="10" t="s">
        <v>95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s="28" customFormat="1" ht="13.5" customHeight="1">
      <c r="A16" s="12" t="s">
        <v>96</v>
      </c>
      <c r="B16" s="27" t="s">
        <v>9</v>
      </c>
      <c r="C16" s="32">
        <f>SUM(E16:O16)</f>
        <v>90781</v>
      </c>
      <c r="D16" s="12"/>
      <c r="E16" s="32">
        <v>55036</v>
      </c>
      <c r="F16" s="12"/>
      <c r="G16" s="32">
        <v>11037</v>
      </c>
      <c r="H16" s="12"/>
      <c r="I16" s="32">
        <v>24708</v>
      </c>
      <c r="J16" s="12"/>
      <c r="K16" s="32">
        <v>0</v>
      </c>
      <c r="L16" s="12"/>
      <c r="M16" s="32">
        <v>0</v>
      </c>
      <c r="N16" s="12"/>
      <c r="O16" s="32">
        <v>0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28" customFormat="1" ht="13.5" customHeight="1">
      <c r="A17" s="12"/>
      <c r="B17" s="27"/>
      <c r="C17" s="41"/>
      <c r="D17" s="12"/>
      <c r="E17" s="41"/>
      <c r="F17" s="12"/>
      <c r="G17" s="41"/>
      <c r="H17" s="12"/>
      <c r="I17" s="41"/>
      <c r="J17" s="12"/>
      <c r="K17" s="41"/>
      <c r="L17" s="12"/>
      <c r="M17" s="41"/>
      <c r="N17" s="12"/>
      <c r="O17" s="4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3" customFormat="1" ht="13.5" customHeight="1">
      <c r="A18" s="10" t="s">
        <v>79</v>
      </c>
      <c r="B18" s="11" t="s">
        <v>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s="13" customFormat="1" ht="13.5" customHeight="1">
      <c r="A19" s="10" t="s">
        <v>32</v>
      </c>
      <c r="B19" s="11" t="s">
        <v>9</v>
      </c>
      <c r="C19" s="12">
        <f>SUM(E19:O19)</f>
        <v>1076702</v>
      </c>
      <c r="D19" s="12"/>
      <c r="E19" s="12">
        <v>479585</v>
      </c>
      <c r="F19" s="12"/>
      <c r="G19" s="12">
        <v>28663</v>
      </c>
      <c r="H19" s="12"/>
      <c r="I19" s="12">
        <v>188166</v>
      </c>
      <c r="J19" s="12"/>
      <c r="K19" s="12">
        <v>3307</v>
      </c>
      <c r="L19" s="12"/>
      <c r="M19" s="12">
        <v>357462</v>
      </c>
      <c r="N19" s="12"/>
      <c r="O19" s="28">
        <v>19519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s="13" customFormat="1" ht="13.5" customHeight="1">
      <c r="A20" s="10" t="s">
        <v>11</v>
      </c>
      <c r="B20" s="11" t="s">
        <v>9</v>
      </c>
      <c r="C20" s="12">
        <f aca="true" t="shared" si="0" ref="C20:C44">SUM(E20:O20)</f>
        <v>1765479</v>
      </c>
      <c r="D20" s="12"/>
      <c r="E20" s="12">
        <v>1180336</v>
      </c>
      <c r="F20" s="12"/>
      <c r="G20" s="12">
        <v>61614</v>
      </c>
      <c r="H20" s="12"/>
      <c r="I20" s="12">
        <v>361396</v>
      </c>
      <c r="J20" s="12"/>
      <c r="K20" s="12">
        <v>70019</v>
      </c>
      <c r="L20" s="12"/>
      <c r="M20" s="12">
        <v>67100</v>
      </c>
      <c r="N20" s="12"/>
      <c r="O20" s="12">
        <v>25014</v>
      </c>
      <c r="P20" s="31"/>
      <c r="Q20" s="31"/>
      <c r="R20" s="31"/>
      <c r="S20" s="31"/>
      <c r="T20" s="31"/>
      <c r="U20" s="31"/>
      <c r="V20" s="31"/>
      <c r="W20" s="31"/>
      <c r="X20" s="10"/>
      <c r="Y20" s="10"/>
      <c r="Z20" s="10"/>
      <c r="AA20" s="10"/>
    </row>
    <row r="21" spans="1:27" s="13" customFormat="1" ht="13.5" customHeight="1">
      <c r="A21" s="10" t="s">
        <v>12</v>
      </c>
      <c r="B21" s="11" t="s">
        <v>9</v>
      </c>
      <c r="C21" s="12">
        <f t="shared" si="0"/>
        <v>1024482</v>
      </c>
      <c r="D21" s="12"/>
      <c r="E21" s="12">
        <v>540595</v>
      </c>
      <c r="F21" s="12"/>
      <c r="G21" s="12">
        <v>83417</v>
      </c>
      <c r="H21" s="12"/>
      <c r="I21" s="12">
        <v>229768</v>
      </c>
      <c r="J21" s="12"/>
      <c r="K21" s="12">
        <v>20063</v>
      </c>
      <c r="L21" s="12"/>
      <c r="M21" s="12">
        <v>83115</v>
      </c>
      <c r="N21" s="12"/>
      <c r="O21" s="12">
        <v>67524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s="13" customFormat="1" ht="13.5" customHeight="1">
      <c r="A22" s="10" t="s">
        <v>13</v>
      </c>
      <c r="B22" s="11" t="s">
        <v>9</v>
      </c>
      <c r="C22" s="12">
        <f t="shared" si="0"/>
        <v>2808420</v>
      </c>
      <c r="D22" s="12"/>
      <c r="E22" s="12">
        <v>1200048</v>
      </c>
      <c r="F22" s="12"/>
      <c r="G22" s="12">
        <v>448522</v>
      </c>
      <c r="H22" s="12"/>
      <c r="I22" s="12">
        <v>536765</v>
      </c>
      <c r="J22" s="12"/>
      <c r="K22" s="12">
        <v>29654</v>
      </c>
      <c r="L22" s="12"/>
      <c r="M22" s="12">
        <v>495006</v>
      </c>
      <c r="N22" s="12"/>
      <c r="O22" s="12">
        <v>98425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s="13" customFormat="1" ht="13.5" customHeight="1">
      <c r="A23" s="10" t="s">
        <v>19</v>
      </c>
      <c r="B23" s="11" t="s">
        <v>9</v>
      </c>
      <c r="C23" s="12">
        <f t="shared" si="0"/>
        <v>827364</v>
      </c>
      <c r="D23" s="12"/>
      <c r="E23" s="12">
        <v>403373</v>
      </c>
      <c r="F23" s="12"/>
      <c r="G23" s="12">
        <v>44470</v>
      </c>
      <c r="H23" s="12"/>
      <c r="I23" s="12">
        <v>169872</v>
      </c>
      <c r="J23" s="12"/>
      <c r="K23" s="12">
        <v>88</v>
      </c>
      <c r="L23" s="12"/>
      <c r="M23" s="12">
        <v>185470</v>
      </c>
      <c r="N23" s="12"/>
      <c r="O23" s="12">
        <v>24091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s="13" customFormat="1" ht="13.5" customHeight="1">
      <c r="A24" s="10" t="s">
        <v>114</v>
      </c>
      <c r="B24" s="11" t="s">
        <v>9</v>
      </c>
      <c r="C24" s="12">
        <f t="shared" si="0"/>
        <v>1330309</v>
      </c>
      <c r="D24" s="12"/>
      <c r="E24" s="12">
        <v>568193</v>
      </c>
      <c r="F24" s="12"/>
      <c r="G24" s="12">
        <v>83503</v>
      </c>
      <c r="H24" s="12"/>
      <c r="I24" s="12">
        <v>245943</v>
      </c>
      <c r="J24" s="12"/>
      <c r="K24" s="12">
        <v>9362</v>
      </c>
      <c r="L24" s="12"/>
      <c r="M24" s="12">
        <v>364580</v>
      </c>
      <c r="N24" s="12"/>
      <c r="O24" s="12">
        <v>58728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s="13" customFormat="1" ht="13.5" customHeight="1">
      <c r="A25" s="10" t="s">
        <v>123</v>
      </c>
      <c r="B25" s="11"/>
      <c r="C25" s="12">
        <f>SUM(E25:O25)</f>
        <v>538063</v>
      </c>
      <c r="D25" s="12"/>
      <c r="E25" s="12">
        <v>101493</v>
      </c>
      <c r="F25" s="12"/>
      <c r="G25" s="12">
        <v>161294</v>
      </c>
      <c r="H25" s="12"/>
      <c r="I25" s="12">
        <v>98267</v>
      </c>
      <c r="J25" s="12"/>
      <c r="K25" s="12">
        <v>0</v>
      </c>
      <c r="L25" s="12"/>
      <c r="M25" s="12">
        <v>137234</v>
      </c>
      <c r="N25" s="12"/>
      <c r="O25" s="12">
        <v>39775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s="13" customFormat="1" ht="13.5" customHeight="1">
      <c r="A26" s="10" t="s">
        <v>20</v>
      </c>
      <c r="B26" s="11" t="s">
        <v>9</v>
      </c>
      <c r="C26" s="12">
        <f t="shared" si="0"/>
        <v>766959</v>
      </c>
      <c r="D26" s="12"/>
      <c r="E26" s="12">
        <v>208649</v>
      </c>
      <c r="F26" s="12"/>
      <c r="G26" s="12">
        <v>254539</v>
      </c>
      <c r="H26" s="12"/>
      <c r="I26" s="12">
        <v>173205</v>
      </c>
      <c r="J26" s="12"/>
      <c r="K26" s="12">
        <v>831</v>
      </c>
      <c r="L26" s="12"/>
      <c r="M26" s="12">
        <v>126463</v>
      </c>
      <c r="N26" s="12"/>
      <c r="O26" s="12">
        <v>3272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s="13" customFormat="1" ht="13.5" customHeight="1">
      <c r="A27" s="10" t="s">
        <v>21</v>
      </c>
      <c r="B27" s="11" t="s">
        <v>9</v>
      </c>
      <c r="C27" s="12">
        <f t="shared" si="0"/>
        <v>300295</v>
      </c>
      <c r="D27" s="12"/>
      <c r="E27" s="12">
        <v>34740</v>
      </c>
      <c r="F27" s="12"/>
      <c r="G27" s="12">
        <v>127441</v>
      </c>
      <c r="H27" s="12"/>
      <c r="I27" s="12">
        <v>60647</v>
      </c>
      <c r="J27" s="12"/>
      <c r="K27" s="12">
        <v>1821</v>
      </c>
      <c r="L27" s="12"/>
      <c r="M27" s="12">
        <v>50518</v>
      </c>
      <c r="N27" s="12"/>
      <c r="O27" s="12">
        <v>25128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s="13" customFormat="1" ht="13.5" customHeight="1">
      <c r="A28" s="10" t="s">
        <v>33</v>
      </c>
      <c r="B28" s="11" t="s">
        <v>9</v>
      </c>
      <c r="C28" s="12">
        <f t="shared" si="0"/>
        <v>105655</v>
      </c>
      <c r="D28" s="12"/>
      <c r="E28" s="12">
        <v>60148</v>
      </c>
      <c r="F28" s="12"/>
      <c r="G28" s="12">
        <v>12678</v>
      </c>
      <c r="H28" s="12"/>
      <c r="I28" s="12">
        <v>27233</v>
      </c>
      <c r="J28" s="12"/>
      <c r="K28" s="12">
        <v>0</v>
      </c>
      <c r="L28" s="12"/>
      <c r="M28" s="12">
        <v>5596</v>
      </c>
      <c r="N28" s="12"/>
      <c r="O28" s="12">
        <v>0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s="13" customFormat="1" ht="13.5" customHeight="1">
      <c r="A29" s="10" t="s">
        <v>14</v>
      </c>
      <c r="B29" s="11" t="s">
        <v>9</v>
      </c>
      <c r="C29" s="12">
        <f t="shared" si="0"/>
        <v>2636375</v>
      </c>
      <c r="D29" s="12"/>
      <c r="E29" s="12">
        <v>503950</v>
      </c>
      <c r="F29" s="12"/>
      <c r="G29" s="12">
        <v>879874</v>
      </c>
      <c r="H29" s="12"/>
      <c r="I29" s="12">
        <v>493242</v>
      </c>
      <c r="J29" s="12"/>
      <c r="K29" s="12">
        <v>5048</v>
      </c>
      <c r="L29" s="12"/>
      <c r="M29" s="12">
        <v>624748</v>
      </c>
      <c r="N29" s="12"/>
      <c r="O29" s="12">
        <v>129513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13" customFormat="1" ht="13.5" customHeight="1">
      <c r="A30" s="10" t="s">
        <v>125</v>
      </c>
      <c r="B30" s="11" t="s">
        <v>9</v>
      </c>
      <c r="C30" s="12">
        <f t="shared" si="0"/>
        <v>282217</v>
      </c>
      <c r="D30" s="12"/>
      <c r="E30" s="12">
        <v>30846</v>
      </c>
      <c r="F30" s="12"/>
      <c r="G30" s="12">
        <v>102013</v>
      </c>
      <c r="H30" s="12"/>
      <c r="I30" s="12">
        <v>49682</v>
      </c>
      <c r="J30" s="12"/>
      <c r="K30" s="12">
        <v>766</v>
      </c>
      <c r="L30" s="12"/>
      <c r="M30" s="12">
        <v>36771</v>
      </c>
      <c r="N30" s="12"/>
      <c r="O30" s="12">
        <v>62139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13" customFormat="1" ht="13.5" customHeight="1">
      <c r="A31" s="10" t="s">
        <v>47</v>
      </c>
      <c r="B31" s="11"/>
      <c r="C31" s="12">
        <f t="shared" si="0"/>
        <v>11409</v>
      </c>
      <c r="D31" s="12"/>
      <c r="E31" s="12">
        <v>8304</v>
      </c>
      <c r="F31" s="12"/>
      <c r="G31" s="12">
        <v>0</v>
      </c>
      <c r="H31" s="12"/>
      <c r="I31" s="12">
        <v>3105</v>
      </c>
      <c r="J31" s="12"/>
      <c r="K31" s="12">
        <v>0</v>
      </c>
      <c r="L31" s="12"/>
      <c r="M31" s="12">
        <v>0</v>
      </c>
      <c r="N31" s="12"/>
      <c r="O31" s="12">
        <v>0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s="13" customFormat="1" ht="13.5" customHeight="1">
      <c r="A32" s="10" t="s">
        <v>15</v>
      </c>
      <c r="B32" s="11" t="s">
        <v>9</v>
      </c>
      <c r="C32" s="12">
        <f t="shared" si="0"/>
        <v>9434</v>
      </c>
      <c r="D32" s="12"/>
      <c r="E32" s="12">
        <v>3143</v>
      </c>
      <c r="F32" s="12"/>
      <c r="G32" s="12">
        <v>0</v>
      </c>
      <c r="H32" s="12"/>
      <c r="I32" s="12">
        <v>553</v>
      </c>
      <c r="J32" s="12"/>
      <c r="K32" s="12">
        <v>0</v>
      </c>
      <c r="L32" s="12"/>
      <c r="M32" s="12">
        <v>5738</v>
      </c>
      <c r="N32" s="12"/>
      <c r="O32" s="12">
        <v>0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s="13" customFormat="1" ht="13.5" customHeight="1">
      <c r="A33" s="10" t="s">
        <v>22</v>
      </c>
      <c r="B33" s="11" t="s">
        <v>9</v>
      </c>
      <c r="C33" s="12">
        <f t="shared" si="0"/>
        <v>1521718</v>
      </c>
      <c r="D33" s="12"/>
      <c r="E33" s="12">
        <v>422038</v>
      </c>
      <c r="F33" s="12"/>
      <c r="G33" s="12">
        <v>375712</v>
      </c>
      <c r="H33" s="12"/>
      <c r="I33" s="12">
        <v>303074</v>
      </c>
      <c r="J33" s="12"/>
      <c r="K33" s="12">
        <v>2876</v>
      </c>
      <c r="L33" s="12"/>
      <c r="M33" s="12">
        <v>337798</v>
      </c>
      <c r="N33" s="12"/>
      <c r="O33" s="12">
        <v>80220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s="13" customFormat="1" ht="13.5" customHeight="1">
      <c r="A34" s="10" t="s">
        <v>85</v>
      </c>
      <c r="B34" s="11" t="s">
        <v>9</v>
      </c>
      <c r="C34" s="12">
        <f t="shared" si="0"/>
        <v>1522663</v>
      </c>
      <c r="D34" s="12"/>
      <c r="E34" s="12">
        <v>319718</v>
      </c>
      <c r="F34" s="12"/>
      <c r="G34" s="12">
        <v>101740</v>
      </c>
      <c r="H34" s="12"/>
      <c r="I34" s="12">
        <v>164570</v>
      </c>
      <c r="J34" s="12"/>
      <c r="K34" s="12">
        <v>44997</v>
      </c>
      <c r="L34" s="12"/>
      <c r="M34" s="12">
        <v>525914</v>
      </c>
      <c r="N34" s="12"/>
      <c r="O34" s="12">
        <v>365724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s="13" customFormat="1" ht="13.5" customHeight="1">
      <c r="A35" s="10" t="s">
        <v>16</v>
      </c>
      <c r="B35" s="11" t="s">
        <v>9</v>
      </c>
      <c r="C35" s="12">
        <f t="shared" si="0"/>
        <v>2887839</v>
      </c>
      <c r="D35" s="12"/>
      <c r="E35" s="12">
        <v>1667725</v>
      </c>
      <c r="F35" s="12"/>
      <c r="G35" s="12">
        <v>130130</v>
      </c>
      <c r="H35" s="12"/>
      <c r="I35" s="12">
        <v>562240</v>
      </c>
      <c r="J35" s="12"/>
      <c r="K35" s="12">
        <v>37817</v>
      </c>
      <c r="L35" s="12"/>
      <c r="M35" s="12">
        <v>261137</v>
      </c>
      <c r="N35" s="12"/>
      <c r="O35" s="12">
        <v>228790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s="13" customFormat="1" ht="13.5" customHeight="1">
      <c r="A36" s="10" t="s">
        <v>81</v>
      </c>
      <c r="B36" s="11"/>
      <c r="C36" s="12">
        <f t="shared" si="0"/>
        <v>186722</v>
      </c>
      <c r="D36" s="12"/>
      <c r="E36" s="12">
        <v>39599</v>
      </c>
      <c r="F36" s="12"/>
      <c r="G36" s="12">
        <v>78102</v>
      </c>
      <c r="H36" s="12"/>
      <c r="I36" s="12">
        <v>36635</v>
      </c>
      <c r="J36" s="12"/>
      <c r="K36" s="12">
        <v>1434</v>
      </c>
      <c r="L36" s="12"/>
      <c r="M36" s="12">
        <v>26458</v>
      </c>
      <c r="N36" s="12"/>
      <c r="O36" s="12">
        <v>4494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s="13" customFormat="1" ht="13.5" customHeight="1">
      <c r="A37" s="10" t="s">
        <v>35</v>
      </c>
      <c r="B37" s="11" t="s">
        <v>9</v>
      </c>
      <c r="C37" s="12">
        <f t="shared" si="0"/>
        <v>1155024</v>
      </c>
      <c r="D37" s="12"/>
      <c r="E37" s="12">
        <v>529594</v>
      </c>
      <c r="F37" s="12"/>
      <c r="G37" s="12">
        <v>47899</v>
      </c>
      <c r="H37" s="12"/>
      <c r="I37" s="12">
        <v>208096</v>
      </c>
      <c r="J37" s="12"/>
      <c r="K37" s="12">
        <v>12265</v>
      </c>
      <c r="L37" s="12"/>
      <c r="M37" s="12">
        <v>80769</v>
      </c>
      <c r="N37" s="12"/>
      <c r="O37" s="12">
        <v>276401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s="13" customFormat="1" ht="13.5" customHeight="1">
      <c r="A38" s="10" t="s">
        <v>86</v>
      </c>
      <c r="B38" s="11" t="s">
        <v>9</v>
      </c>
      <c r="C38" s="12">
        <f t="shared" si="0"/>
        <v>2272619</v>
      </c>
      <c r="D38" s="12"/>
      <c r="E38" s="12">
        <v>1175443</v>
      </c>
      <c r="F38" s="12"/>
      <c r="G38" s="12">
        <v>115219</v>
      </c>
      <c r="H38" s="12"/>
      <c r="I38" s="12">
        <v>434282</v>
      </c>
      <c r="J38" s="12"/>
      <c r="K38" s="12">
        <v>60854</v>
      </c>
      <c r="L38" s="12"/>
      <c r="M38" s="12">
        <v>298037</v>
      </c>
      <c r="N38" s="12"/>
      <c r="O38" s="12">
        <v>188784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s="13" customFormat="1" ht="13.5" customHeight="1">
      <c r="A39" s="10" t="s">
        <v>23</v>
      </c>
      <c r="B39" s="11" t="s">
        <v>9</v>
      </c>
      <c r="C39" s="12">
        <f t="shared" si="0"/>
        <v>696177</v>
      </c>
      <c r="D39" s="12"/>
      <c r="E39" s="12">
        <v>260021</v>
      </c>
      <c r="F39" s="12"/>
      <c r="G39" s="12">
        <v>166185</v>
      </c>
      <c r="H39" s="12"/>
      <c r="I39" s="12">
        <v>160022</v>
      </c>
      <c r="J39" s="12"/>
      <c r="K39" s="12">
        <v>249</v>
      </c>
      <c r="L39" s="12"/>
      <c r="M39" s="12">
        <v>61958</v>
      </c>
      <c r="N39" s="12"/>
      <c r="O39" s="12">
        <v>47742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s="13" customFormat="1" ht="13.5" customHeight="1">
      <c r="A40" s="10" t="s">
        <v>83</v>
      </c>
      <c r="B40" s="11"/>
      <c r="C40" s="12">
        <f t="shared" si="0"/>
        <v>1487186</v>
      </c>
      <c r="D40" s="12"/>
      <c r="E40" s="12">
        <v>425626</v>
      </c>
      <c r="F40" s="12"/>
      <c r="G40" s="12">
        <v>250932</v>
      </c>
      <c r="H40" s="12"/>
      <c r="I40" s="12">
        <v>259056</v>
      </c>
      <c r="J40" s="12"/>
      <c r="K40" s="12">
        <v>4760</v>
      </c>
      <c r="L40" s="12"/>
      <c r="M40" s="12">
        <v>395480</v>
      </c>
      <c r="N40" s="12"/>
      <c r="O40" s="12">
        <v>151332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s="13" customFormat="1" ht="13.5" customHeight="1">
      <c r="A41" s="10" t="s">
        <v>52</v>
      </c>
      <c r="B41" s="11"/>
      <c r="C41" s="12">
        <f t="shared" si="0"/>
        <v>1254758</v>
      </c>
      <c r="D41" s="12"/>
      <c r="E41" s="12">
        <v>708740</v>
      </c>
      <c r="F41" s="12"/>
      <c r="G41" s="12">
        <v>124512</v>
      </c>
      <c r="H41" s="12"/>
      <c r="I41" s="12">
        <v>274652</v>
      </c>
      <c r="J41" s="12"/>
      <c r="K41" s="12">
        <v>7268</v>
      </c>
      <c r="L41" s="12"/>
      <c r="M41" s="12">
        <v>106982</v>
      </c>
      <c r="N41" s="12"/>
      <c r="O41" s="12">
        <v>32604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s="13" customFormat="1" ht="13.5" customHeight="1">
      <c r="A42" s="10" t="s">
        <v>66</v>
      </c>
      <c r="B42" s="11"/>
      <c r="C42" s="12">
        <f t="shared" si="0"/>
        <v>746097</v>
      </c>
      <c r="D42" s="12"/>
      <c r="E42" s="12">
        <v>412355</v>
      </c>
      <c r="F42" s="12"/>
      <c r="G42" s="12">
        <v>89096</v>
      </c>
      <c r="H42" s="12"/>
      <c r="I42" s="12">
        <v>155330</v>
      </c>
      <c r="J42" s="12"/>
      <c r="K42" s="12">
        <v>17835</v>
      </c>
      <c r="L42" s="12"/>
      <c r="M42" s="23">
        <v>36987</v>
      </c>
      <c r="N42" s="12"/>
      <c r="O42" s="12">
        <v>34494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s="13" customFormat="1" ht="13.5" customHeight="1">
      <c r="A43" s="10" t="s">
        <v>57</v>
      </c>
      <c r="B43" s="11" t="s">
        <v>9</v>
      </c>
      <c r="C43" s="12">
        <f t="shared" si="0"/>
        <v>947730</v>
      </c>
      <c r="D43" s="12"/>
      <c r="E43" s="12">
        <v>353411</v>
      </c>
      <c r="F43" s="12"/>
      <c r="G43" s="12">
        <v>207592</v>
      </c>
      <c r="H43" s="12"/>
      <c r="I43" s="23">
        <v>209783</v>
      </c>
      <c r="J43" s="12"/>
      <c r="K43" s="12">
        <v>253</v>
      </c>
      <c r="L43" s="12"/>
      <c r="M43" s="12">
        <v>108289</v>
      </c>
      <c r="N43" s="12"/>
      <c r="O43" s="23">
        <v>68402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s="13" customFormat="1" ht="13.5" customHeight="1">
      <c r="A44" s="10" t="s">
        <v>36</v>
      </c>
      <c r="B44" s="11" t="s">
        <v>9</v>
      </c>
      <c r="C44" s="12">
        <f t="shared" si="0"/>
        <v>109850</v>
      </c>
      <c r="D44" s="12"/>
      <c r="E44" s="12">
        <v>62193</v>
      </c>
      <c r="F44" s="12"/>
      <c r="G44" s="12">
        <v>14527</v>
      </c>
      <c r="H44" s="12"/>
      <c r="I44" s="12">
        <v>28689</v>
      </c>
      <c r="J44" s="12"/>
      <c r="K44" s="12">
        <v>569</v>
      </c>
      <c r="L44" s="12"/>
      <c r="M44" s="12">
        <v>3872</v>
      </c>
      <c r="N44" s="12"/>
      <c r="O44" s="12">
        <v>0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s="13" customFormat="1" ht="13.5" customHeight="1">
      <c r="A45" s="10" t="s">
        <v>24</v>
      </c>
      <c r="B45" s="11" t="s">
        <v>9</v>
      </c>
      <c r="C45" s="12">
        <f aca="true" t="shared" si="1" ref="C45:C57">SUM(E45:O45)</f>
        <v>1113272</v>
      </c>
      <c r="D45" s="12"/>
      <c r="E45" s="12">
        <v>452998</v>
      </c>
      <c r="F45" s="12"/>
      <c r="G45" s="12">
        <v>211111</v>
      </c>
      <c r="H45" s="12"/>
      <c r="I45" s="12">
        <v>257932</v>
      </c>
      <c r="J45" s="12"/>
      <c r="K45" s="12">
        <v>706</v>
      </c>
      <c r="L45" s="12"/>
      <c r="M45" s="12">
        <v>97332</v>
      </c>
      <c r="N45" s="12"/>
      <c r="O45" s="12">
        <v>93193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s="13" customFormat="1" ht="13.5" customHeight="1">
      <c r="A46" s="10" t="s">
        <v>37</v>
      </c>
      <c r="B46" s="11" t="s">
        <v>9</v>
      </c>
      <c r="C46" s="12">
        <f t="shared" si="1"/>
        <v>98987</v>
      </c>
      <c r="D46" s="12"/>
      <c r="E46" s="12">
        <v>67075</v>
      </c>
      <c r="F46" s="12"/>
      <c r="G46" s="12">
        <v>235</v>
      </c>
      <c r="H46" s="12"/>
      <c r="I46" s="12">
        <v>25170</v>
      </c>
      <c r="J46" s="12"/>
      <c r="K46" s="12">
        <v>0</v>
      </c>
      <c r="L46" s="12"/>
      <c r="M46" s="12">
        <v>6507</v>
      </c>
      <c r="N46" s="12"/>
      <c r="O46" s="12">
        <v>0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s="13" customFormat="1" ht="13.5" customHeight="1">
      <c r="A47" s="10" t="s">
        <v>38</v>
      </c>
      <c r="B47" s="11" t="s">
        <v>9</v>
      </c>
      <c r="C47" s="12">
        <f t="shared" si="1"/>
        <v>113747</v>
      </c>
      <c r="D47" s="12"/>
      <c r="E47" s="12">
        <v>64718</v>
      </c>
      <c r="F47" s="12"/>
      <c r="G47" s="12">
        <v>11214</v>
      </c>
      <c r="H47" s="12"/>
      <c r="I47" s="12">
        <v>28394</v>
      </c>
      <c r="J47" s="12"/>
      <c r="K47" s="12">
        <v>0</v>
      </c>
      <c r="L47" s="12"/>
      <c r="M47" s="12">
        <v>9421</v>
      </c>
      <c r="N47" s="12"/>
      <c r="O47" s="12">
        <v>0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s="13" customFormat="1" ht="13.5" customHeight="1">
      <c r="A48" s="10" t="s">
        <v>25</v>
      </c>
      <c r="B48" s="11" t="s">
        <v>9</v>
      </c>
      <c r="C48" s="12">
        <f t="shared" si="1"/>
        <v>689553</v>
      </c>
      <c r="D48" s="12"/>
      <c r="E48" s="12">
        <v>231412</v>
      </c>
      <c r="F48" s="12"/>
      <c r="G48" s="12">
        <v>90536</v>
      </c>
      <c r="H48" s="12"/>
      <c r="I48" s="12">
        <v>123732</v>
      </c>
      <c r="J48" s="12"/>
      <c r="K48" s="12">
        <v>2558</v>
      </c>
      <c r="L48" s="12"/>
      <c r="M48" s="12">
        <v>96902</v>
      </c>
      <c r="N48" s="12"/>
      <c r="O48" s="12">
        <v>144413</v>
      </c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s="13" customFormat="1" ht="13.5" customHeight="1">
      <c r="A49" s="10" t="s">
        <v>128</v>
      </c>
      <c r="B49" s="11"/>
      <c r="C49" s="12">
        <f t="shared" si="1"/>
        <v>2603915</v>
      </c>
      <c r="D49" s="12"/>
      <c r="E49" s="12">
        <v>1326403</v>
      </c>
      <c r="F49" s="12"/>
      <c r="G49" s="12">
        <v>208849</v>
      </c>
      <c r="H49" s="12"/>
      <c r="I49" s="12">
        <v>544997</v>
      </c>
      <c r="J49" s="12"/>
      <c r="K49" s="12">
        <v>18820</v>
      </c>
      <c r="L49" s="12"/>
      <c r="M49" s="12">
        <v>132236</v>
      </c>
      <c r="N49" s="12"/>
      <c r="O49" s="12">
        <v>372610</v>
      </c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s="13" customFormat="1" ht="13.5" customHeight="1">
      <c r="A50" s="10" t="s">
        <v>17</v>
      </c>
      <c r="B50" s="11" t="s">
        <v>9</v>
      </c>
      <c r="C50" s="12">
        <f t="shared" si="1"/>
        <v>1608605</v>
      </c>
      <c r="D50" s="12"/>
      <c r="E50" s="12">
        <v>969323</v>
      </c>
      <c r="F50" s="12"/>
      <c r="G50" s="12">
        <v>77989</v>
      </c>
      <c r="H50" s="12"/>
      <c r="I50" s="12">
        <v>340956</v>
      </c>
      <c r="J50" s="12"/>
      <c r="K50" s="12">
        <v>11356</v>
      </c>
      <c r="L50" s="12"/>
      <c r="M50" s="12">
        <v>101712</v>
      </c>
      <c r="N50" s="12"/>
      <c r="O50" s="12">
        <v>107269</v>
      </c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s="13" customFormat="1" ht="13.5" customHeight="1">
      <c r="A51" s="10" t="s">
        <v>122</v>
      </c>
      <c r="B51" s="11"/>
      <c r="C51" s="12">
        <f t="shared" si="1"/>
        <v>206</v>
      </c>
      <c r="D51" s="12"/>
      <c r="E51" s="12">
        <v>0</v>
      </c>
      <c r="F51" s="12"/>
      <c r="G51" s="12">
        <v>0</v>
      </c>
      <c r="H51" s="12"/>
      <c r="I51" s="12">
        <v>0</v>
      </c>
      <c r="J51" s="12"/>
      <c r="K51" s="12">
        <v>0</v>
      </c>
      <c r="L51" s="12"/>
      <c r="M51" s="12">
        <v>206</v>
      </c>
      <c r="N51" s="12"/>
      <c r="O51" s="12">
        <v>0</v>
      </c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s="13" customFormat="1" ht="13.5" customHeight="1">
      <c r="A52" s="10" t="s">
        <v>26</v>
      </c>
      <c r="B52" s="11" t="s">
        <v>9</v>
      </c>
      <c r="C52" s="12">
        <f t="shared" si="1"/>
        <v>1817745</v>
      </c>
      <c r="D52" s="12"/>
      <c r="E52" s="12">
        <v>538374</v>
      </c>
      <c r="F52" s="12"/>
      <c r="G52" s="12">
        <v>381629</v>
      </c>
      <c r="H52" s="12"/>
      <c r="I52" s="12">
        <v>344553</v>
      </c>
      <c r="J52" s="12"/>
      <c r="K52" s="12">
        <v>1932</v>
      </c>
      <c r="L52" s="12"/>
      <c r="M52" s="12">
        <v>392171</v>
      </c>
      <c r="N52" s="12"/>
      <c r="O52" s="12">
        <v>159086</v>
      </c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s="13" customFormat="1" ht="13.5" customHeight="1">
      <c r="A53" s="10" t="s">
        <v>82</v>
      </c>
      <c r="B53" s="11"/>
      <c r="C53" s="12">
        <f t="shared" si="1"/>
        <v>489659</v>
      </c>
      <c r="D53" s="12"/>
      <c r="E53" s="12">
        <v>98404</v>
      </c>
      <c r="F53" s="12"/>
      <c r="G53" s="12">
        <v>102375</v>
      </c>
      <c r="H53" s="12"/>
      <c r="I53" s="12">
        <v>104754</v>
      </c>
      <c r="J53" s="12"/>
      <c r="K53" s="12">
        <v>0</v>
      </c>
      <c r="L53" s="12"/>
      <c r="M53" s="12">
        <v>150274</v>
      </c>
      <c r="N53" s="12"/>
      <c r="O53" s="12">
        <v>33852</v>
      </c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s="13" customFormat="1" ht="13.5" customHeight="1">
      <c r="A54" s="10" t="s">
        <v>27</v>
      </c>
      <c r="B54" s="11" t="s">
        <v>9</v>
      </c>
      <c r="C54" s="12">
        <f t="shared" si="1"/>
        <v>1619194</v>
      </c>
      <c r="D54" s="12"/>
      <c r="E54" s="12">
        <v>498940</v>
      </c>
      <c r="F54" s="12"/>
      <c r="G54" s="12">
        <v>383851</v>
      </c>
      <c r="H54" s="12"/>
      <c r="I54" s="12">
        <v>332060</v>
      </c>
      <c r="J54" s="12"/>
      <c r="K54" s="12">
        <v>7698</v>
      </c>
      <c r="L54" s="12"/>
      <c r="M54" s="12">
        <v>245253</v>
      </c>
      <c r="N54" s="12"/>
      <c r="O54" s="12">
        <v>151392</v>
      </c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s="13" customFormat="1" ht="13.5" customHeight="1">
      <c r="A55" s="10" t="s">
        <v>28</v>
      </c>
      <c r="B55" s="11" t="s">
        <v>9</v>
      </c>
      <c r="C55" s="12">
        <f t="shared" si="1"/>
        <v>491222</v>
      </c>
      <c r="D55" s="12"/>
      <c r="E55" s="12">
        <v>89236</v>
      </c>
      <c r="F55" s="12"/>
      <c r="G55" s="12">
        <v>105002</v>
      </c>
      <c r="H55" s="12"/>
      <c r="I55" s="12">
        <v>72633</v>
      </c>
      <c r="J55" s="12"/>
      <c r="K55" s="12">
        <v>88</v>
      </c>
      <c r="L55" s="12"/>
      <c r="M55" s="12">
        <v>196314</v>
      </c>
      <c r="N55" s="12"/>
      <c r="O55" s="12">
        <v>27949</v>
      </c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s="13" customFormat="1" ht="13.5" customHeight="1">
      <c r="A56" s="10" t="s">
        <v>39</v>
      </c>
      <c r="B56" s="11" t="s">
        <v>9</v>
      </c>
      <c r="C56" s="12">
        <f t="shared" si="1"/>
        <v>109937</v>
      </c>
      <c r="D56" s="12"/>
      <c r="E56" s="12">
        <v>60956</v>
      </c>
      <c r="F56" s="12"/>
      <c r="G56" s="12">
        <v>13416</v>
      </c>
      <c r="H56" s="12"/>
      <c r="I56" s="12">
        <v>27811</v>
      </c>
      <c r="J56" s="12"/>
      <c r="K56" s="12">
        <v>2068</v>
      </c>
      <c r="L56" s="12"/>
      <c r="M56" s="12">
        <v>3942</v>
      </c>
      <c r="N56" s="12"/>
      <c r="O56" s="12">
        <v>1744</v>
      </c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s="13" customFormat="1" ht="13.5" customHeight="1">
      <c r="A57" s="10" t="s">
        <v>30</v>
      </c>
      <c r="B57" s="11" t="s">
        <v>9</v>
      </c>
      <c r="C57" s="12">
        <f t="shared" si="1"/>
        <v>1778478</v>
      </c>
      <c r="D57" s="12"/>
      <c r="E57" s="12">
        <v>280415</v>
      </c>
      <c r="F57" s="12"/>
      <c r="G57" s="12">
        <v>424567</v>
      </c>
      <c r="H57" s="12"/>
      <c r="I57" s="12">
        <v>263237</v>
      </c>
      <c r="J57" s="12"/>
      <c r="K57" s="12">
        <v>4171</v>
      </c>
      <c r="L57" s="12"/>
      <c r="M57" s="12">
        <v>739537</v>
      </c>
      <c r="N57" s="12"/>
      <c r="O57" s="12">
        <v>66551</v>
      </c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s="13" customFormat="1" ht="13.5" customHeight="1">
      <c r="A58" s="10" t="s">
        <v>40</v>
      </c>
      <c r="B58" s="11" t="s">
        <v>9</v>
      </c>
      <c r="C58" s="12">
        <f aca="true" t="shared" si="2" ref="C58:C64">SUM(E58:O58)</f>
        <v>112651</v>
      </c>
      <c r="D58" s="12"/>
      <c r="E58" s="12">
        <v>77849</v>
      </c>
      <c r="F58" s="12"/>
      <c r="G58" s="12">
        <v>0</v>
      </c>
      <c r="H58" s="12"/>
      <c r="I58" s="12">
        <v>29111</v>
      </c>
      <c r="J58" s="12"/>
      <c r="K58" s="12">
        <v>3048</v>
      </c>
      <c r="L58" s="12"/>
      <c r="M58" s="12">
        <v>2643</v>
      </c>
      <c r="N58" s="12"/>
      <c r="O58" s="12">
        <v>0</v>
      </c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s="13" customFormat="1" ht="13.5" customHeight="1">
      <c r="A59" s="10" t="s">
        <v>120</v>
      </c>
      <c r="B59" s="11"/>
      <c r="C59" s="12">
        <f t="shared" si="2"/>
        <v>969792</v>
      </c>
      <c r="D59" s="12"/>
      <c r="E59" s="12">
        <v>246198</v>
      </c>
      <c r="F59" s="12"/>
      <c r="G59" s="12">
        <v>285543</v>
      </c>
      <c r="H59" s="12"/>
      <c r="I59" s="12">
        <v>206137</v>
      </c>
      <c r="J59" s="12"/>
      <c r="K59" s="12">
        <v>5064</v>
      </c>
      <c r="L59" s="12"/>
      <c r="M59" s="12">
        <v>205632</v>
      </c>
      <c r="N59" s="12"/>
      <c r="O59" s="12">
        <v>21218</v>
      </c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s="13" customFormat="1" ht="13.5" customHeight="1">
      <c r="A60" s="10" t="s">
        <v>41</v>
      </c>
      <c r="B60" s="11" t="s">
        <v>9</v>
      </c>
      <c r="C60" s="12">
        <f t="shared" si="2"/>
        <v>98019</v>
      </c>
      <c r="D60" s="12"/>
      <c r="E60" s="12">
        <v>64619</v>
      </c>
      <c r="F60" s="12"/>
      <c r="G60" s="12">
        <v>0</v>
      </c>
      <c r="H60" s="12"/>
      <c r="I60" s="12">
        <v>25543</v>
      </c>
      <c r="J60" s="12"/>
      <c r="K60" s="12">
        <v>327</v>
      </c>
      <c r="L60" s="12"/>
      <c r="M60" s="12">
        <v>7530</v>
      </c>
      <c r="N60" s="12"/>
      <c r="O60" s="12">
        <v>0</v>
      </c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s="13" customFormat="1" ht="13.5" customHeight="1">
      <c r="A61" s="10" t="s">
        <v>29</v>
      </c>
      <c r="B61" s="11" t="s">
        <v>9</v>
      </c>
      <c r="C61" s="12">
        <f t="shared" si="2"/>
        <v>980636</v>
      </c>
      <c r="D61" s="12"/>
      <c r="E61" s="12">
        <v>306446</v>
      </c>
      <c r="F61" s="12"/>
      <c r="G61" s="12">
        <v>257882</v>
      </c>
      <c r="H61" s="12"/>
      <c r="I61" s="12">
        <v>213430</v>
      </c>
      <c r="J61" s="12"/>
      <c r="K61" s="12">
        <v>3974</v>
      </c>
      <c r="L61" s="12"/>
      <c r="M61" s="12">
        <v>192863</v>
      </c>
      <c r="N61" s="12"/>
      <c r="O61" s="12">
        <v>6041</v>
      </c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s="13" customFormat="1" ht="13.5" customHeight="1">
      <c r="A62" s="10" t="s">
        <v>113</v>
      </c>
      <c r="B62" s="11" t="s">
        <v>9</v>
      </c>
      <c r="C62" s="12">
        <f t="shared" si="2"/>
        <v>753973</v>
      </c>
      <c r="D62" s="12"/>
      <c r="E62" s="12">
        <v>165821</v>
      </c>
      <c r="F62" s="12"/>
      <c r="G62" s="12">
        <v>210635</v>
      </c>
      <c r="H62" s="12"/>
      <c r="I62" s="12">
        <v>140773</v>
      </c>
      <c r="J62" s="12"/>
      <c r="K62" s="12">
        <v>1006</v>
      </c>
      <c r="L62" s="12"/>
      <c r="M62" s="13">
        <v>155984</v>
      </c>
      <c r="N62" s="12"/>
      <c r="O62" s="12">
        <v>79754</v>
      </c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s="13" customFormat="1" ht="13.5" customHeight="1">
      <c r="A63" s="10" t="s">
        <v>18</v>
      </c>
      <c r="B63" s="11" t="s">
        <v>9</v>
      </c>
      <c r="C63" s="30">
        <f t="shared" si="2"/>
        <v>2316657</v>
      </c>
      <c r="D63" s="12"/>
      <c r="E63" s="30">
        <v>1458824</v>
      </c>
      <c r="F63" s="12"/>
      <c r="G63" s="30">
        <v>106895</v>
      </c>
      <c r="H63" s="12"/>
      <c r="I63" s="12">
        <v>546203</v>
      </c>
      <c r="J63" s="12"/>
      <c r="K63" s="30">
        <v>2653</v>
      </c>
      <c r="L63" s="12"/>
      <c r="M63" s="30">
        <v>99670</v>
      </c>
      <c r="N63" s="12"/>
      <c r="O63" s="12">
        <v>102412</v>
      </c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s="13" customFormat="1" ht="13.5" customHeight="1">
      <c r="A64" s="10" t="s">
        <v>92</v>
      </c>
      <c r="B64" s="11" t="s">
        <v>9</v>
      </c>
      <c r="C64" s="30">
        <f t="shared" si="2"/>
        <v>46037794</v>
      </c>
      <c r="D64" s="12"/>
      <c r="E64" s="30">
        <f>SUM(E19:E63)</f>
        <v>18697877</v>
      </c>
      <c r="F64" s="12"/>
      <c r="G64" s="30">
        <f>SUM(G19:G63)</f>
        <v>6861403</v>
      </c>
      <c r="H64" s="12"/>
      <c r="I64" s="42">
        <f>SUM(I19:I63)</f>
        <v>9061699</v>
      </c>
      <c r="J64" s="12"/>
      <c r="K64" s="30">
        <f>SUM(K19:K63)</f>
        <v>397605</v>
      </c>
      <c r="L64" s="12"/>
      <c r="M64" s="30">
        <f>SUM(M19:M63)</f>
        <v>7619611</v>
      </c>
      <c r="N64" s="12"/>
      <c r="O64" s="42">
        <f>SUM(O19:O63)</f>
        <v>3399599</v>
      </c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s="13" customFormat="1" ht="13.5" customHeight="1">
      <c r="A65" s="10"/>
      <c r="B65" s="11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s="13" customFormat="1" ht="13.5" customHeight="1">
      <c r="A66" s="10" t="s">
        <v>76</v>
      </c>
      <c r="B66" s="11" t="s">
        <v>9</v>
      </c>
      <c r="C66" s="30">
        <f>SUM(E66:O66)</f>
        <v>46128575</v>
      </c>
      <c r="D66" s="12"/>
      <c r="E66" s="30">
        <f>SUM(E64,E16)</f>
        <v>18752913</v>
      </c>
      <c r="F66" s="12"/>
      <c r="G66" s="30">
        <f>SUM(G64,G16)</f>
        <v>6872440</v>
      </c>
      <c r="H66" s="12"/>
      <c r="I66" s="30">
        <f>SUM(I64,I16)</f>
        <v>9086407</v>
      </c>
      <c r="J66" s="12"/>
      <c r="K66" s="30">
        <f>SUM(K64,K16)</f>
        <v>397605</v>
      </c>
      <c r="L66" s="12"/>
      <c r="M66" s="30">
        <f>SUM(M64,M16:M16)</f>
        <v>7619611</v>
      </c>
      <c r="N66" s="12"/>
      <c r="O66" s="30">
        <f>SUM(O64,O16)</f>
        <v>3399599</v>
      </c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s="13" customFormat="1" ht="13.5" customHeight="1">
      <c r="A67" s="10"/>
      <c r="B67" s="11" t="s">
        <v>9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s="13" customFormat="1" ht="13.5" customHeight="1">
      <c r="A68" s="10" t="s">
        <v>97</v>
      </c>
      <c r="B68" s="11" t="s">
        <v>9</v>
      </c>
      <c r="C68" s="12" t="s">
        <v>9</v>
      </c>
      <c r="D68" s="12"/>
      <c r="E68" s="12" t="s">
        <v>9</v>
      </c>
      <c r="F68" s="12" t="s">
        <v>9</v>
      </c>
      <c r="G68" s="12" t="s">
        <v>9</v>
      </c>
      <c r="H68" s="12" t="s">
        <v>9</v>
      </c>
      <c r="I68" s="12" t="s">
        <v>9</v>
      </c>
      <c r="J68" s="12" t="s">
        <v>9</v>
      </c>
      <c r="K68" s="12" t="s">
        <v>9</v>
      </c>
      <c r="L68" s="12" t="s">
        <v>9</v>
      </c>
      <c r="M68" s="12" t="s">
        <v>9</v>
      </c>
      <c r="N68" s="12" t="s">
        <v>9</v>
      </c>
      <c r="O68" s="12" t="s">
        <v>9</v>
      </c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s="13" customFormat="1" ht="13.5" customHeight="1">
      <c r="A69" s="10" t="s">
        <v>42</v>
      </c>
      <c r="B69" s="11" t="s">
        <v>9</v>
      </c>
      <c r="C69" s="12">
        <f aca="true" t="shared" si="3" ref="C69:C78">SUM(E69:O69)</f>
        <v>2040186</v>
      </c>
      <c r="D69" s="12"/>
      <c r="E69" s="12">
        <v>664002</v>
      </c>
      <c r="F69" s="12"/>
      <c r="G69" s="12">
        <v>260205</v>
      </c>
      <c r="H69" s="12"/>
      <c r="I69" s="12">
        <v>362347</v>
      </c>
      <c r="J69" s="12"/>
      <c r="K69" s="12">
        <v>150696</v>
      </c>
      <c r="L69" s="12"/>
      <c r="M69" s="12">
        <v>577371</v>
      </c>
      <c r="N69" s="12"/>
      <c r="O69" s="12">
        <v>25565</v>
      </c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s="13" customFormat="1" ht="13.5" customHeight="1">
      <c r="A70" s="10" t="s">
        <v>11</v>
      </c>
      <c r="B70" s="11" t="s">
        <v>9</v>
      </c>
      <c r="C70" s="12">
        <f t="shared" si="3"/>
        <v>998728</v>
      </c>
      <c r="D70" s="12"/>
      <c r="E70" s="12">
        <v>605089</v>
      </c>
      <c r="F70" s="12"/>
      <c r="G70" s="12">
        <v>73780</v>
      </c>
      <c r="H70" s="12"/>
      <c r="I70" s="12">
        <v>229465</v>
      </c>
      <c r="J70" s="12"/>
      <c r="K70" s="12">
        <v>59614</v>
      </c>
      <c r="L70" s="12"/>
      <c r="M70" s="12">
        <v>29780</v>
      </c>
      <c r="N70" s="12"/>
      <c r="O70" s="12">
        <v>1000</v>
      </c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s="13" customFormat="1" ht="13.5" customHeight="1">
      <c r="A71" s="10" t="s">
        <v>89</v>
      </c>
      <c r="B71" s="11"/>
      <c r="C71" s="12">
        <f t="shared" si="3"/>
        <v>738116</v>
      </c>
      <c r="D71" s="12"/>
      <c r="E71" s="12">
        <v>404829</v>
      </c>
      <c r="F71" s="12"/>
      <c r="G71" s="12">
        <v>103552</v>
      </c>
      <c r="H71" s="12"/>
      <c r="I71" s="12">
        <v>179220</v>
      </c>
      <c r="J71" s="12"/>
      <c r="K71" s="12">
        <v>18201</v>
      </c>
      <c r="L71" s="12"/>
      <c r="M71" s="12">
        <v>31694</v>
      </c>
      <c r="N71" s="12"/>
      <c r="O71" s="12">
        <v>620</v>
      </c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s="13" customFormat="1" ht="13.5" customHeight="1">
      <c r="A72" s="10" t="s">
        <v>67</v>
      </c>
      <c r="B72" s="11" t="s">
        <v>9</v>
      </c>
      <c r="C72" s="12">
        <f t="shared" si="3"/>
        <v>1050711</v>
      </c>
      <c r="D72" s="12"/>
      <c r="E72" s="12">
        <v>655100</v>
      </c>
      <c r="F72" s="12"/>
      <c r="G72" s="12">
        <v>33599</v>
      </c>
      <c r="H72" s="12"/>
      <c r="I72" s="12">
        <v>246193</v>
      </c>
      <c r="J72" s="12"/>
      <c r="K72" s="12">
        <v>61794</v>
      </c>
      <c r="L72" s="12"/>
      <c r="M72" s="23">
        <v>45544</v>
      </c>
      <c r="N72" s="12"/>
      <c r="O72" s="12">
        <v>8481</v>
      </c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s="13" customFormat="1" ht="13.5" customHeight="1">
      <c r="A73" s="10" t="s">
        <v>43</v>
      </c>
      <c r="B73" s="11" t="s">
        <v>9</v>
      </c>
      <c r="C73" s="23">
        <f t="shared" si="3"/>
        <v>181412</v>
      </c>
      <c r="D73" s="12"/>
      <c r="E73" s="23">
        <v>124275</v>
      </c>
      <c r="F73" s="12"/>
      <c r="G73" s="23">
        <v>4349</v>
      </c>
      <c r="H73" s="12"/>
      <c r="I73" s="23">
        <v>46134</v>
      </c>
      <c r="J73" s="12"/>
      <c r="K73" s="23">
        <v>839</v>
      </c>
      <c r="L73" s="12"/>
      <c r="M73" s="23">
        <v>4421</v>
      </c>
      <c r="N73" s="12"/>
      <c r="O73" s="23">
        <v>1394</v>
      </c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s="13" customFormat="1" ht="13.5" customHeight="1">
      <c r="A74" s="10" t="s">
        <v>114</v>
      </c>
      <c r="B74" s="11" t="s">
        <v>9</v>
      </c>
      <c r="C74" s="23">
        <f t="shared" si="3"/>
        <v>43757</v>
      </c>
      <c r="D74" s="23"/>
      <c r="E74" s="23">
        <v>31848</v>
      </c>
      <c r="F74" s="23"/>
      <c r="G74" s="23">
        <v>0</v>
      </c>
      <c r="H74" s="23"/>
      <c r="I74" s="23">
        <v>11909</v>
      </c>
      <c r="J74" s="23"/>
      <c r="K74" s="23">
        <v>0</v>
      </c>
      <c r="L74" s="23"/>
      <c r="M74" s="12">
        <v>0</v>
      </c>
      <c r="N74" s="23"/>
      <c r="O74" s="23">
        <v>0</v>
      </c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s="13" customFormat="1" ht="13.5" customHeight="1">
      <c r="A75" s="10" t="s">
        <v>123</v>
      </c>
      <c r="B75" s="11"/>
      <c r="C75" s="23">
        <f t="shared" si="3"/>
        <v>154176</v>
      </c>
      <c r="D75" s="23"/>
      <c r="E75" s="23">
        <v>104713</v>
      </c>
      <c r="F75" s="23"/>
      <c r="G75" s="23">
        <v>0</v>
      </c>
      <c r="H75" s="23"/>
      <c r="I75" s="23">
        <v>37072</v>
      </c>
      <c r="J75" s="23"/>
      <c r="K75" s="23">
        <v>5740</v>
      </c>
      <c r="L75" s="23"/>
      <c r="M75" s="12">
        <v>6651</v>
      </c>
      <c r="N75" s="23"/>
      <c r="O75" s="23">
        <v>0</v>
      </c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s="13" customFormat="1" ht="13.5" customHeight="1">
      <c r="A76" s="10" t="s">
        <v>44</v>
      </c>
      <c r="B76" s="11" t="s">
        <v>9</v>
      </c>
      <c r="C76" s="12">
        <f t="shared" si="3"/>
        <v>420756</v>
      </c>
      <c r="D76" s="12"/>
      <c r="E76" s="12">
        <v>182206</v>
      </c>
      <c r="F76" s="12"/>
      <c r="G76" s="12">
        <v>71681</v>
      </c>
      <c r="H76" s="12"/>
      <c r="I76" s="12">
        <v>94952</v>
      </c>
      <c r="J76" s="12"/>
      <c r="K76" s="12">
        <v>11932</v>
      </c>
      <c r="L76" s="12"/>
      <c r="M76" s="12">
        <v>53340</v>
      </c>
      <c r="N76" s="12"/>
      <c r="O76" s="12">
        <v>6645</v>
      </c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s="13" customFormat="1" ht="13.5" customHeight="1">
      <c r="A77" s="10" t="s">
        <v>102</v>
      </c>
      <c r="B77" s="11"/>
      <c r="C77" s="12">
        <f t="shared" si="3"/>
        <v>538064</v>
      </c>
      <c r="D77" s="12"/>
      <c r="E77" s="12">
        <v>345075</v>
      </c>
      <c r="F77" s="12"/>
      <c r="G77" s="12">
        <v>22194</v>
      </c>
      <c r="H77" s="12"/>
      <c r="I77" s="12">
        <v>136251</v>
      </c>
      <c r="J77" s="12"/>
      <c r="K77" s="12">
        <v>5550</v>
      </c>
      <c r="L77" s="12"/>
      <c r="M77" s="12">
        <v>28994</v>
      </c>
      <c r="N77" s="12"/>
      <c r="O77" s="12">
        <v>0</v>
      </c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s="13" customFormat="1" ht="13.5" customHeight="1">
      <c r="A78" s="10" t="s">
        <v>45</v>
      </c>
      <c r="B78" s="11" t="s">
        <v>9</v>
      </c>
      <c r="C78" s="12">
        <f t="shared" si="3"/>
        <v>1962572</v>
      </c>
      <c r="D78" s="12"/>
      <c r="E78" s="12">
        <v>998004</v>
      </c>
      <c r="F78" s="12"/>
      <c r="G78" s="12">
        <v>311810</v>
      </c>
      <c r="H78" s="12"/>
      <c r="I78" s="12">
        <v>510648</v>
      </c>
      <c r="J78" s="12"/>
      <c r="K78" s="12">
        <v>90127</v>
      </c>
      <c r="L78" s="12"/>
      <c r="M78" s="12">
        <v>51983</v>
      </c>
      <c r="N78" s="12"/>
      <c r="O78" s="12">
        <v>0</v>
      </c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s="13" customFormat="1" ht="13.5" customHeight="1">
      <c r="A79" s="10" t="s">
        <v>46</v>
      </c>
      <c r="B79" s="11" t="s">
        <v>9</v>
      </c>
      <c r="C79" s="12">
        <f aca="true" t="shared" si="4" ref="C79:C98">SUM(E79:O79)</f>
        <v>300331</v>
      </c>
      <c r="D79" s="12"/>
      <c r="E79" s="12">
        <v>163696</v>
      </c>
      <c r="F79" s="12"/>
      <c r="G79" s="12">
        <v>4387</v>
      </c>
      <c r="H79" s="12"/>
      <c r="I79" s="12">
        <v>60502</v>
      </c>
      <c r="J79" s="12"/>
      <c r="K79" s="12">
        <v>13078</v>
      </c>
      <c r="L79" s="12"/>
      <c r="M79" s="12">
        <v>57140</v>
      </c>
      <c r="N79" s="12"/>
      <c r="O79" s="12">
        <v>1528</v>
      </c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s="13" customFormat="1" ht="13.5" customHeight="1">
      <c r="A80" s="10" t="s">
        <v>47</v>
      </c>
      <c r="B80" s="11" t="s">
        <v>9</v>
      </c>
      <c r="C80" s="12">
        <f t="shared" si="4"/>
        <v>139768</v>
      </c>
      <c r="D80" s="12"/>
      <c r="E80" s="12">
        <v>101728</v>
      </c>
      <c r="F80" s="12"/>
      <c r="G80" s="12">
        <v>0</v>
      </c>
      <c r="H80" s="12"/>
      <c r="I80" s="12">
        <v>38040</v>
      </c>
      <c r="J80" s="12"/>
      <c r="K80" s="12">
        <v>0</v>
      </c>
      <c r="L80" s="12"/>
      <c r="M80" s="12">
        <v>0</v>
      </c>
      <c r="N80" s="12"/>
      <c r="O80" s="12">
        <v>0</v>
      </c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s="13" customFormat="1" ht="13.5" customHeight="1">
      <c r="A81" s="10" t="s">
        <v>48</v>
      </c>
      <c r="B81" s="11" t="s">
        <v>9</v>
      </c>
      <c r="C81" s="12">
        <f t="shared" si="4"/>
        <v>108605</v>
      </c>
      <c r="D81" s="12"/>
      <c r="E81" s="12">
        <v>78896</v>
      </c>
      <c r="F81" s="12"/>
      <c r="G81" s="12">
        <v>0</v>
      </c>
      <c r="H81" s="12"/>
      <c r="I81" s="12">
        <v>29503</v>
      </c>
      <c r="J81" s="12"/>
      <c r="K81" s="12">
        <v>0</v>
      </c>
      <c r="L81" s="12"/>
      <c r="M81" s="12">
        <v>206</v>
      </c>
      <c r="N81" s="12"/>
      <c r="O81" s="12">
        <v>0</v>
      </c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s="13" customFormat="1" ht="13.5" customHeight="1">
      <c r="A82" s="10" t="s">
        <v>49</v>
      </c>
      <c r="B82" s="11" t="s">
        <v>9</v>
      </c>
      <c r="C82" s="12">
        <f t="shared" si="4"/>
        <v>603537</v>
      </c>
      <c r="D82" s="12"/>
      <c r="E82" s="12">
        <v>415457</v>
      </c>
      <c r="F82" s="12"/>
      <c r="G82" s="12">
        <v>21096</v>
      </c>
      <c r="H82" s="12"/>
      <c r="I82" s="12">
        <v>116846</v>
      </c>
      <c r="J82" s="12"/>
      <c r="K82" s="12">
        <v>20584</v>
      </c>
      <c r="L82" s="12"/>
      <c r="M82" s="12">
        <v>23410</v>
      </c>
      <c r="N82" s="12"/>
      <c r="O82" s="12">
        <v>6144</v>
      </c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s="13" customFormat="1" ht="13.5" customHeight="1">
      <c r="A83" s="10" t="s">
        <v>34</v>
      </c>
      <c r="B83" s="11" t="s">
        <v>9</v>
      </c>
      <c r="C83" s="12">
        <f t="shared" si="4"/>
        <v>3262</v>
      </c>
      <c r="D83" s="12"/>
      <c r="E83" s="12">
        <v>0</v>
      </c>
      <c r="F83" s="12"/>
      <c r="G83" s="12">
        <v>0</v>
      </c>
      <c r="H83" s="12"/>
      <c r="I83" s="12">
        <v>0</v>
      </c>
      <c r="J83" s="12"/>
      <c r="K83" s="12">
        <v>1179</v>
      </c>
      <c r="L83" s="12"/>
      <c r="M83" s="12">
        <v>2083</v>
      </c>
      <c r="N83" s="12"/>
      <c r="O83" s="12">
        <v>0</v>
      </c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s="13" customFormat="1" ht="13.5" customHeight="1">
      <c r="A84" s="10" t="s">
        <v>50</v>
      </c>
      <c r="B84" s="11" t="s">
        <v>9</v>
      </c>
      <c r="C84" s="12">
        <f t="shared" si="4"/>
        <v>121836</v>
      </c>
      <c r="D84" s="12"/>
      <c r="E84" s="12">
        <v>52015</v>
      </c>
      <c r="F84" s="12"/>
      <c r="G84" s="12">
        <v>26930</v>
      </c>
      <c r="H84" s="12"/>
      <c r="I84" s="12">
        <v>13899</v>
      </c>
      <c r="J84" s="12"/>
      <c r="K84" s="12">
        <v>15385</v>
      </c>
      <c r="L84" s="12"/>
      <c r="M84" s="12">
        <v>7428</v>
      </c>
      <c r="N84" s="12"/>
      <c r="O84" s="12">
        <v>6179</v>
      </c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s="13" customFormat="1" ht="13.5" customHeight="1">
      <c r="A85" s="10" t="s">
        <v>15</v>
      </c>
      <c r="B85" s="11" t="s">
        <v>9</v>
      </c>
      <c r="C85" s="12">
        <f t="shared" si="4"/>
        <v>5943</v>
      </c>
      <c r="D85" s="12"/>
      <c r="E85" s="12">
        <v>4170</v>
      </c>
      <c r="F85" s="12"/>
      <c r="G85" s="12">
        <v>0</v>
      </c>
      <c r="H85" s="12"/>
      <c r="I85" s="12">
        <v>734</v>
      </c>
      <c r="J85" s="12"/>
      <c r="K85" s="12">
        <v>811</v>
      </c>
      <c r="L85" s="12"/>
      <c r="M85" s="12">
        <v>228</v>
      </c>
      <c r="N85" s="12"/>
      <c r="O85" s="12">
        <v>0</v>
      </c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s="13" customFormat="1" ht="13.5" customHeight="1">
      <c r="A86" s="10" t="s">
        <v>51</v>
      </c>
      <c r="B86" s="11" t="s">
        <v>9</v>
      </c>
      <c r="C86" s="12">
        <f t="shared" si="4"/>
        <v>2459107</v>
      </c>
      <c r="D86" s="12"/>
      <c r="E86" s="12">
        <v>459300</v>
      </c>
      <c r="F86" s="12"/>
      <c r="G86" s="12">
        <v>283425</v>
      </c>
      <c r="H86" s="12"/>
      <c r="I86" s="12">
        <v>294203</v>
      </c>
      <c r="J86" s="12"/>
      <c r="K86" s="12">
        <v>137019</v>
      </c>
      <c r="L86" s="12"/>
      <c r="M86" s="12">
        <v>745975</v>
      </c>
      <c r="N86" s="12"/>
      <c r="O86" s="12">
        <v>539185</v>
      </c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s="13" customFormat="1" ht="13.5" customHeight="1">
      <c r="A87" s="10" t="s">
        <v>16</v>
      </c>
      <c r="B87" s="11" t="s">
        <v>9</v>
      </c>
      <c r="C87" s="12">
        <f t="shared" si="4"/>
        <v>914434</v>
      </c>
      <c r="D87" s="12"/>
      <c r="E87" s="12">
        <v>514921</v>
      </c>
      <c r="F87" s="12"/>
      <c r="G87" s="12">
        <v>58136</v>
      </c>
      <c r="H87" s="12"/>
      <c r="I87" s="12">
        <v>195672</v>
      </c>
      <c r="J87" s="12"/>
      <c r="K87" s="12">
        <v>38340</v>
      </c>
      <c r="L87" s="12"/>
      <c r="M87" s="12">
        <v>86231</v>
      </c>
      <c r="N87" s="12"/>
      <c r="O87" s="12">
        <v>21134</v>
      </c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s="13" customFormat="1" ht="13.5" customHeight="1">
      <c r="A88" s="10" t="s">
        <v>35</v>
      </c>
      <c r="B88" s="11" t="s">
        <v>9</v>
      </c>
      <c r="C88" s="12">
        <f t="shared" si="4"/>
        <v>185838</v>
      </c>
      <c r="D88" s="12"/>
      <c r="E88" s="12">
        <v>104617</v>
      </c>
      <c r="F88" s="12"/>
      <c r="G88" s="12">
        <v>19992</v>
      </c>
      <c r="H88" s="12"/>
      <c r="I88" s="12">
        <v>42269</v>
      </c>
      <c r="J88" s="12"/>
      <c r="K88" s="12">
        <v>1963</v>
      </c>
      <c r="L88" s="12"/>
      <c r="M88" s="12">
        <v>11888</v>
      </c>
      <c r="N88" s="12"/>
      <c r="O88" s="12">
        <v>5109</v>
      </c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s="13" customFormat="1" ht="13.5" customHeight="1">
      <c r="A89" s="10" t="s">
        <v>83</v>
      </c>
      <c r="B89" s="11"/>
      <c r="C89" s="12">
        <f t="shared" si="4"/>
        <v>33627</v>
      </c>
      <c r="D89" s="12"/>
      <c r="E89" s="12">
        <v>24574</v>
      </c>
      <c r="F89" s="12"/>
      <c r="G89" s="12">
        <v>0</v>
      </c>
      <c r="H89" s="12"/>
      <c r="I89" s="12">
        <v>9053</v>
      </c>
      <c r="J89" s="12"/>
      <c r="K89" s="12">
        <v>0</v>
      </c>
      <c r="L89" s="12"/>
      <c r="M89" s="12">
        <v>0</v>
      </c>
      <c r="N89" s="12"/>
      <c r="O89" s="12">
        <v>0</v>
      </c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s="13" customFormat="1" ht="13.5" customHeight="1">
      <c r="A90" s="10" t="s">
        <v>52</v>
      </c>
      <c r="B90" s="11" t="s">
        <v>9</v>
      </c>
      <c r="C90" s="12">
        <f t="shared" si="4"/>
        <v>731378</v>
      </c>
      <c r="D90" s="12"/>
      <c r="E90" s="12">
        <v>454062</v>
      </c>
      <c r="F90" s="12"/>
      <c r="G90" s="12">
        <v>42350</v>
      </c>
      <c r="H90" s="12"/>
      <c r="I90" s="12">
        <v>175833</v>
      </c>
      <c r="J90" s="12"/>
      <c r="K90" s="12">
        <v>26102</v>
      </c>
      <c r="L90" s="12"/>
      <c r="M90" s="12">
        <v>25673</v>
      </c>
      <c r="N90" s="12"/>
      <c r="O90" s="12">
        <v>7358</v>
      </c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s="13" customFormat="1" ht="13.5" customHeight="1">
      <c r="A91" s="10" t="s">
        <v>66</v>
      </c>
      <c r="B91" s="11"/>
      <c r="C91" s="12">
        <f t="shared" si="4"/>
        <v>1116621</v>
      </c>
      <c r="D91" s="12"/>
      <c r="E91" s="12">
        <v>565456</v>
      </c>
      <c r="F91" s="12"/>
      <c r="G91" s="12">
        <v>102471</v>
      </c>
      <c r="H91" s="12"/>
      <c r="I91" s="12">
        <v>227135</v>
      </c>
      <c r="J91" s="12"/>
      <c r="K91" s="12">
        <v>47779</v>
      </c>
      <c r="L91" s="12"/>
      <c r="M91" s="12">
        <v>160135</v>
      </c>
      <c r="N91" s="12"/>
      <c r="O91" s="12">
        <v>13645</v>
      </c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s="13" customFormat="1" ht="13.5" customHeight="1">
      <c r="A92" s="10" t="s">
        <v>53</v>
      </c>
      <c r="B92" s="11" t="s">
        <v>9</v>
      </c>
      <c r="C92" s="12">
        <f t="shared" si="4"/>
        <v>2789</v>
      </c>
      <c r="D92" s="12"/>
      <c r="E92" s="12">
        <v>2030</v>
      </c>
      <c r="F92" s="12"/>
      <c r="G92" s="12">
        <v>0</v>
      </c>
      <c r="H92" s="12"/>
      <c r="I92" s="12">
        <v>759</v>
      </c>
      <c r="J92" s="12"/>
      <c r="K92" s="12">
        <v>0</v>
      </c>
      <c r="L92" s="12"/>
      <c r="M92" s="12">
        <v>0</v>
      </c>
      <c r="N92" s="12"/>
      <c r="O92" s="12">
        <v>0</v>
      </c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s="13" customFormat="1" ht="13.5" customHeight="1">
      <c r="A93" s="10" t="s">
        <v>54</v>
      </c>
      <c r="B93" s="11" t="s">
        <v>9</v>
      </c>
      <c r="C93" s="12">
        <f t="shared" si="4"/>
        <v>228159</v>
      </c>
      <c r="D93" s="12"/>
      <c r="E93" s="12">
        <v>165590</v>
      </c>
      <c r="F93" s="12"/>
      <c r="G93" s="12">
        <v>0</v>
      </c>
      <c r="H93" s="12"/>
      <c r="I93" s="12">
        <v>61921</v>
      </c>
      <c r="J93" s="12"/>
      <c r="K93" s="12">
        <v>0</v>
      </c>
      <c r="L93" s="12"/>
      <c r="M93" s="12">
        <v>648</v>
      </c>
      <c r="N93" s="12"/>
      <c r="O93" s="12">
        <v>0</v>
      </c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s="13" customFormat="1" ht="13.5" customHeight="1">
      <c r="A94" s="10" t="s">
        <v>55</v>
      </c>
      <c r="B94" s="11" t="s">
        <v>9</v>
      </c>
      <c r="C94" s="12">
        <f t="shared" si="4"/>
        <v>162497</v>
      </c>
      <c r="D94" s="12"/>
      <c r="E94" s="12">
        <v>55036</v>
      </c>
      <c r="F94" s="12"/>
      <c r="G94" s="12">
        <v>11037</v>
      </c>
      <c r="H94" s="12"/>
      <c r="I94" s="12">
        <v>51851</v>
      </c>
      <c r="J94" s="12"/>
      <c r="K94" s="12">
        <v>30607</v>
      </c>
      <c r="L94" s="12"/>
      <c r="M94" s="12">
        <v>8673</v>
      </c>
      <c r="N94" s="12"/>
      <c r="O94" s="12">
        <v>5293</v>
      </c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s="13" customFormat="1" ht="13.5" customHeight="1">
      <c r="A95" s="10" t="s">
        <v>56</v>
      </c>
      <c r="B95" s="11" t="s">
        <v>9</v>
      </c>
      <c r="C95" s="12">
        <f t="shared" si="4"/>
        <v>790272</v>
      </c>
      <c r="D95" s="12"/>
      <c r="E95" s="12">
        <v>36036</v>
      </c>
      <c r="F95" s="12"/>
      <c r="G95" s="12">
        <v>213277</v>
      </c>
      <c r="H95" s="12"/>
      <c r="I95" s="12">
        <v>96768</v>
      </c>
      <c r="J95" s="12"/>
      <c r="K95" s="12">
        <v>14378</v>
      </c>
      <c r="L95" s="12"/>
      <c r="M95" s="12">
        <v>429813</v>
      </c>
      <c r="N95" s="12"/>
      <c r="O95" s="12">
        <v>0</v>
      </c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s="13" customFormat="1" ht="13.5" customHeight="1">
      <c r="A96" s="10" t="s">
        <v>57</v>
      </c>
      <c r="B96" s="11" t="s">
        <v>9</v>
      </c>
      <c r="C96" s="12">
        <f t="shared" si="4"/>
        <v>34390</v>
      </c>
      <c r="D96" s="12"/>
      <c r="E96" s="12">
        <v>25030</v>
      </c>
      <c r="F96" s="12"/>
      <c r="G96" s="12">
        <v>0</v>
      </c>
      <c r="H96" s="12"/>
      <c r="I96" s="12">
        <v>9360</v>
      </c>
      <c r="J96" s="12"/>
      <c r="K96" s="12">
        <v>0</v>
      </c>
      <c r="L96" s="12"/>
      <c r="M96" s="12">
        <v>0</v>
      </c>
      <c r="N96" s="12"/>
      <c r="O96" s="12">
        <v>0</v>
      </c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s="13" customFormat="1" ht="13.5" customHeight="1">
      <c r="A97" s="10" t="s">
        <v>103</v>
      </c>
      <c r="B97" s="11" t="s">
        <v>9</v>
      </c>
      <c r="C97" s="12">
        <f t="shared" si="4"/>
        <v>211590</v>
      </c>
      <c r="D97" s="12"/>
      <c r="E97" s="12">
        <v>102939</v>
      </c>
      <c r="F97" s="12"/>
      <c r="G97" s="12">
        <v>15103</v>
      </c>
      <c r="H97" s="12"/>
      <c r="I97" s="12">
        <v>43887</v>
      </c>
      <c r="J97" s="12"/>
      <c r="K97" s="12">
        <v>35549</v>
      </c>
      <c r="L97" s="12"/>
      <c r="M97" s="12">
        <v>14112</v>
      </c>
      <c r="N97" s="12"/>
      <c r="O97" s="12">
        <v>0</v>
      </c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s="13" customFormat="1" ht="13.5" customHeight="1">
      <c r="A98" s="10" t="s">
        <v>58</v>
      </c>
      <c r="B98" s="11" t="s">
        <v>9</v>
      </c>
      <c r="C98" s="12">
        <f t="shared" si="4"/>
        <v>1345288</v>
      </c>
      <c r="D98" s="12"/>
      <c r="E98" s="12">
        <v>764032</v>
      </c>
      <c r="F98" s="12"/>
      <c r="G98" s="12">
        <v>178797</v>
      </c>
      <c r="H98" s="12"/>
      <c r="I98" s="12">
        <v>333957</v>
      </c>
      <c r="J98" s="12"/>
      <c r="K98" s="12">
        <v>47152</v>
      </c>
      <c r="L98" s="12"/>
      <c r="M98" s="12">
        <v>19054</v>
      </c>
      <c r="N98" s="12"/>
      <c r="O98" s="12">
        <v>2296</v>
      </c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s="13" customFormat="1" ht="13.5" customHeight="1">
      <c r="A99" s="10" t="s">
        <v>104</v>
      </c>
      <c r="B99" s="11" t="s">
        <v>9</v>
      </c>
      <c r="C99" s="12">
        <f aca="true" t="shared" si="5" ref="C99:C114">SUM(E99:O99)</f>
        <v>535283</v>
      </c>
      <c r="D99" s="12"/>
      <c r="E99" s="12">
        <v>285321</v>
      </c>
      <c r="F99" s="12"/>
      <c r="G99" s="12">
        <v>55484</v>
      </c>
      <c r="H99" s="12"/>
      <c r="I99" s="12">
        <v>119653</v>
      </c>
      <c r="J99" s="12"/>
      <c r="K99" s="12">
        <v>36694</v>
      </c>
      <c r="L99" s="12"/>
      <c r="M99" s="23">
        <v>20201</v>
      </c>
      <c r="N99" s="12"/>
      <c r="O99" s="12">
        <v>17930</v>
      </c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s="13" customFormat="1" ht="13.5" customHeight="1">
      <c r="A100" s="10" t="s">
        <v>59</v>
      </c>
      <c r="B100" s="11" t="s">
        <v>9</v>
      </c>
      <c r="C100" s="23">
        <f t="shared" si="5"/>
        <v>2369838</v>
      </c>
      <c r="D100" s="12"/>
      <c r="E100" s="23">
        <v>1097071</v>
      </c>
      <c r="F100" s="12"/>
      <c r="G100" s="23">
        <v>488363</v>
      </c>
      <c r="H100" s="12"/>
      <c r="I100" s="23">
        <v>536987</v>
      </c>
      <c r="J100" s="12"/>
      <c r="K100" s="23">
        <v>131074</v>
      </c>
      <c r="L100" s="12"/>
      <c r="M100" s="23">
        <v>93623</v>
      </c>
      <c r="N100" s="12"/>
      <c r="O100" s="23">
        <v>22720</v>
      </c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s="13" customFormat="1" ht="13.5" customHeight="1">
      <c r="A101" s="10" t="s">
        <v>105</v>
      </c>
      <c r="B101" s="11" t="s">
        <v>9</v>
      </c>
      <c r="C101" s="23">
        <f t="shared" si="5"/>
        <v>356611</v>
      </c>
      <c r="D101" s="23"/>
      <c r="E101" s="23">
        <v>213913</v>
      </c>
      <c r="F101" s="23"/>
      <c r="G101" s="23">
        <v>11214</v>
      </c>
      <c r="H101" s="23"/>
      <c r="I101" s="23">
        <v>102673</v>
      </c>
      <c r="J101" s="23"/>
      <c r="K101" s="23">
        <v>12191</v>
      </c>
      <c r="L101" s="23"/>
      <c r="M101" s="23">
        <v>16620</v>
      </c>
      <c r="N101" s="23"/>
      <c r="O101" s="23">
        <v>0</v>
      </c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s="13" customFormat="1" ht="13.5" customHeight="1">
      <c r="A102" s="10" t="s">
        <v>60</v>
      </c>
      <c r="B102" s="11" t="s">
        <v>9</v>
      </c>
      <c r="C102" s="23">
        <f t="shared" si="5"/>
        <v>1710787</v>
      </c>
      <c r="D102" s="23"/>
      <c r="E102" s="23">
        <v>808237</v>
      </c>
      <c r="F102" s="23"/>
      <c r="G102" s="23">
        <v>380321</v>
      </c>
      <c r="H102" s="23"/>
      <c r="I102" s="23">
        <v>393747</v>
      </c>
      <c r="J102" s="23"/>
      <c r="K102" s="23">
        <v>85535</v>
      </c>
      <c r="L102" s="23"/>
      <c r="M102" s="23">
        <v>42947</v>
      </c>
      <c r="N102" s="23"/>
      <c r="O102" s="23">
        <v>0</v>
      </c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s="13" customFormat="1" ht="13.5" customHeight="1">
      <c r="A103" s="10" t="s">
        <v>112</v>
      </c>
      <c r="B103" s="11"/>
      <c r="C103" s="23">
        <f t="shared" si="5"/>
        <v>478478</v>
      </c>
      <c r="D103" s="23"/>
      <c r="E103" s="23">
        <v>297203</v>
      </c>
      <c r="F103" s="23"/>
      <c r="G103" s="23">
        <v>33158</v>
      </c>
      <c r="H103" s="23"/>
      <c r="I103" s="23">
        <v>122383</v>
      </c>
      <c r="J103" s="23"/>
      <c r="K103" s="23">
        <v>15173</v>
      </c>
      <c r="L103" s="23"/>
      <c r="M103" s="23">
        <v>9286</v>
      </c>
      <c r="N103" s="23"/>
      <c r="O103" s="23">
        <v>1275</v>
      </c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s="13" customFormat="1" ht="13.5" customHeight="1">
      <c r="A104" s="10" t="s">
        <v>25</v>
      </c>
      <c r="B104" s="11" t="s">
        <v>9</v>
      </c>
      <c r="C104" s="23">
        <f t="shared" si="5"/>
        <v>120347</v>
      </c>
      <c r="D104" s="23"/>
      <c r="E104" s="23">
        <v>30635</v>
      </c>
      <c r="F104" s="23"/>
      <c r="G104" s="23">
        <v>49748</v>
      </c>
      <c r="H104" s="23"/>
      <c r="I104" s="23">
        <v>30058</v>
      </c>
      <c r="J104" s="23"/>
      <c r="K104" s="23">
        <v>314</v>
      </c>
      <c r="L104" s="23"/>
      <c r="M104" s="12">
        <v>9592</v>
      </c>
      <c r="N104" s="23"/>
      <c r="O104" s="23">
        <v>0</v>
      </c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s="13" customFormat="1" ht="13.5" customHeight="1">
      <c r="A105" s="10" t="s">
        <v>128</v>
      </c>
      <c r="B105" s="11"/>
      <c r="C105" s="23">
        <f t="shared" si="5"/>
        <v>286653</v>
      </c>
      <c r="D105" s="23"/>
      <c r="E105" s="23">
        <v>126818</v>
      </c>
      <c r="F105" s="23"/>
      <c r="G105" s="23">
        <v>60884</v>
      </c>
      <c r="H105" s="23"/>
      <c r="I105" s="23">
        <v>68367</v>
      </c>
      <c r="J105" s="23"/>
      <c r="K105" s="23">
        <v>11888</v>
      </c>
      <c r="L105" s="23"/>
      <c r="M105" s="12">
        <v>13367</v>
      </c>
      <c r="N105" s="23"/>
      <c r="O105" s="23">
        <v>5329</v>
      </c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s="13" customFormat="1" ht="13.5" customHeight="1">
      <c r="A106" s="10" t="s">
        <v>106</v>
      </c>
      <c r="B106" s="11" t="s">
        <v>9</v>
      </c>
      <c r="C106" s="12">
        <f t="shared" si="5"/>
        <v>193152</v>
      </c>
      <c r="D106" s="12"/>
      <c r="E106" s="12">
        <v>60957</v>
      </c>
      <c r="F106" s="12"/>
      <c r="G106" s="12">
        <v>57537</v>
      </c>
      <c r="H106" s="12"/>
      <c r="I106" s="12">
        <v>44310</v>
      </c>
      <c r="J106" s="12"/>
      <c r="K106" s="12">
        <v>4000</v>
      </c>
      <c r="L106" s="12"/>
      <c r="M106" s="12">
        <v>10008</v>
      </c>
      <c r="N106" s="12"/>
      <c r="O106" s="12">
        <v>16340</v>
      </c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s="13" customFormat="1" ht="13.5" customHeight="1">
      <c r="A107" s="10" t="s">
        <v>61</v>
      </c>
      <c r="B107" s="11" t="s">
        <v>9</v>
      </c>
      <c r="C107" s="12">
        <f t="shared" si="5"/>
        <v>3029320</v>
      </c>
      <c r="D107" s="12"/>
      <c r="E107" s="12">
        <v>1564929</v>
      </c>
      <c r="F107" s="12"/>
      <c r="G107" s="12">
        <v>507559</v>
      </c>
      <c r="H107" s="12"/>
      <c r="I107" s="12">
        <v>725620</v>
      </c>
      <c r="J107" s="12"/>
      <c r="K107" s="12">
        <v>148523</v>
      </c>
      <c r="L107" s="12"/>
      <c r="M107" s="12">
        <v>69938</v>
      </c>
      <c r="N107" s="12"/>
      <c r="O107" s="12">
        <v>12751</v>
      </c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s="13" customFormat="1" ht="13.5" customHeight="1">
      <c r="A108" s="10" t="s">
        <v>107</v>
      </c>
      <c r="B108" s="11" t="s">
        <v>9</v>
      </c>
      <c r="C108" s="12">
        <f t="shared" si="5"/>
        <v>220979</v>
      </c>
      <c r="D108" s="12"/>
      <c r="E108" s="12">
        <v>62436</v>
      </c>
      <c r="F108" s="12"/>
      <c r="G108" s="12">
        <v>78632</v>
      </c>
      <c r="H108" s="12"/>
      <c r="I108" s="12">
        <v>49037</v>
      </c>
      <c r="J108" s="12"/>
      <c r="K108" s="12">
        <v>20037</v>
      </c>
      <c r="L108" s="12"/>
      <c r="M108" s="12">
        <v>10667</v>
      </c>
      <c r="N108" s="12"/>
      <c r="O108" s="12">
        <v>170</v>
      </c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s="13" customFormat="1" ht="13.5" customHeight="1">
      <c r="A109" s="10" t="s">
        <v>62</v>
      </c>
      <c r="B109" s="11" t="s">
        <v>9</v>
      </c>
      <c r="C109" s="12">
        <f t="shared" si="5"/>
        <v>3405029</v>
      </c>
      <c r="D109" s="12"/>
      <c r="E109" s="12">
        <v>1848815</v>
      </c>
      <c r="F109" s="12"/>
      <c r="G109" s="12">
        <v>475173</v>
      </c>
      <c r="H109" s="12"/>
      <c r="I109" s="12">
        <v>857862</v>
      </c>
      <c r="J109" s="12"/>
      <c r="K109" s="12">
        <v>138008</v>
      </c>
      <c r="L109" s="12"/>
      <c r="M109" s="12">
        <v>79379</v>
      </c>
      <c r="N109" s="12"/>
      <c r="O109" s="12">
        <v>5792</v>
      </c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s="13" customFormat="1" ht="13.5" customHeight="1">
      <c r="A110" s="10" t="s">
        <v>121</v>
      </c>
      <c r="B110" s="11"/>
      <c r="C110" s="12">
        <f t="shared" si="5"/>
        <v>374</v>
      </c>
      <c r="D110" s="12"/>
      <c r="E110" s="12">
        <v>0</v>
      </c>
      <c r="F110" s="12"/>
      <c r="G110" s="12">
        <v>0</v>
      </c>
      <c r="H110" s="12"/>
      <c r="I110" s="12">
        <v>0</v>
      </c>
      <c r="J110" s="12"/>
      <c r="K110" s="12">
        <v>98</v>
      </c>
      <c r="L110" s="12"/>
      <c r="M110" s="12">
        <v>276</v>
      </c>
      <c r="N110" s="12"/>
      <c r="O110" s="12">
        <v>0</v>
      </c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s="13" customFormat="1" ht="13.5" customHeight="1">
      <c r="A111" s="10" t="s">
        <v>108</v>
      </c>
      <c r="B111" s="11" t="s">
        <v>9</v>
      </c>
      <c r="C111" s="12">
        <f t="shared" si="5"/>
        <v>396040</v>
      </c>
      <c r="D111" s="12"/>
      <c r="E111" s="12">
        <v>212805</v>
      </c>
      <c r="F111" s="12"/>
      <c r="G111" s="12">
        <v>64511</v>
      </c>
      <c r="H111" s="12"/>
      <c r="I111" s="12">
        <v>96830</v>
      </c>
      <c r="J111" s="12"/>
      <c r="K111" s="12">
        <v>17181</v>
      </c>
      <c r="L111" s="12"/>
      <c r="M111" s="23">
        <v>4713</v>
      </c>
      <c r="N111" s="12"/>
      <c r="O111" s="12">
        <v>0</v>
      </c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s="13" customFormat="1" ht="13.5" customHeight="1">
      <c r="A112" s="10" t="s">
        <v>63</v>
      </c>
      <c r="B112" s="11" t="s">
        <v>9</v>
      </c>
      <c r="C112" s="23">
        <f t="shared" si="5"/>
        <v>3592631</v>
      </c>
      <c r="D112" s="12"/>
      <c r="E112" s="23">
        <v>1888616</v>
      </c>
      <c r="F112" s="12"/>
      <c r="G112" s="23">
        <v>582777</v>
      </c>
      <c r="H112" s="12"/>
      <c r="I112" s="23">
        <v>914575</v>
      </c>
      <c r="J112" s="12"/>
      <c r="K112" s="23">
        <v>136418</v>
      </c>
      <c r="L112" s="12"/>
      <c r="M112" s="23">
        <v>70245</v>
      </c>
      <c r="N112" s="12"/>
      <c r="O112" s="23">
        <v>0</v>
      </c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36" s="13" customFormat="1" ht="13.5" customHeight="1">
      <c r="A113" s="10" t="s">
        <v>18</v>
      </c>
      <c r="B113" s="11" t="s">
        <v>9</v>
      </c>
      <c r="C113" s="23">
        <f t="shared" si="5"/>
        <v>141236</v>
      </c>
      <c r="D113" s="23"/>
      <c r="E113" s="23">
        <v>96391</v>
      </c>
      <c r="F113" s="23"/>
      <c r="G113" s="23">
        <v>0</v>
      </c>
      <c r="H113" s="23"/>
      <c r="I113" s="23">
        <v>35748</v>
      </c>
      <c r="J113" s="23"/>
      <c r="K113" s="23">
        <v>2856</v>
      </c>
      <c r="L113" s="23"/>
      <c r="M113" s="13">
        <v>6241</v>
      </c>
      <c r="N113" s="23"/>
      <c r="O113" s="23">
        <v>0</v>
      </c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5"/>
      <c r="AC113" s="25"/>
      <c r="AD113" s="25"/>
      <c r="AE113" s="25"/>
      <c r="AF113" s="25"/>
      <c r="AG113" s="25"/>
      <c r="AH113" s="25"/>
      <c r="AI113" s="25"/>
      <c r="AJ113" s="25"/>
    </row>
    <row r="114" spans="1:36" s="13" customFormat="1" ht="13.5" customHeight="1">
      <c r="A114" s="10" t="s">
        <v>126</v>
      </c>
      <c r="B114" s="11"/>
      <c r="C114" s="29">
        <f t="shared" si="5"/>
        <v>116094</v>
      </c>
      <c r="D114" s="23"/>
      <c r="E114" s="29">
        <v>77324</v>
      </c>
      <c r="F114" s="23"/>
      <c r="G114" s="29">
        <v>0</v>
      </c>
      <c r="H114" s="23"/>
      <c r="I114" s="29">
        <v>24731</v>
      </c>
      <c r="J114" s="23"/>
      <c r="K114" s="29">
        <v>4688</v>
      </c>
      <c r="L114" s="23"/>
      <c r="M114" s="29">
        <v>641</v>
      </c>
      <c r="N114" s="23"/>
      <c r="O114" s="29">
        <v>8710</v>
      </c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5"/>
      <c r="AC114" s="25"/>
      <c r="AD114" s="25"/>
      <c r="AE114" s="25"/>
      <c r="AF114" s="25"/>
      <c r="AG114" s="25"/>
      <c r="AH114" s="25"/>
      <c r="AI114" s="25"/>
      <c r="AJ114" s="25"/>
    </row>
    <row r="115" spans="1:36" s="13" customFormat="1" ht="13.5" customHeight="1">
      <c r="A115" s="10"/>
      <c r="B115" s="11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5"/>
      <c r="AC115" s="25"/>
      <c r="AD115" s="25"/>
      <c r="AE115" s="25"/>
      <c r="AF115" s="25"/>
      <c r="AG115" s="25"/>
      <c r="AH115" s="25"/>
      <c r="AI115" s="25"/>
      <c r="AJ115" s="25"/>
    </row>
    <row r="116" spans="1:27" s="13" customFormat="1" ht="13.5" customHeight="1">
      <c r="A116" s="10" t="s">
        <v>77</v>
      </c>
      <c r="B116" s="11" t="s">
        <v>9</v>
      </c>
      <c r="C116" s="29">
        <f>SUM(E116:O116)</f>
        <v>34580602</v>
      </c>
      <c r="D116" s="23"/>
      <c r="E116" s="29">
        <f>SUM(E69:E114)</f>
        <v>16876197</v>
      </c>
      <c r="F116" s="23" t="s">
        <v>9</v>
      </c>
      <c r="G116" s="29">
        <f>SUM(G69:G114)</f>
        <v>4703532</v>
      </c>
      <c r="H116" s="23" t="s">
        <v>9</v>
      </c>
      <c r="I116" s="29">
        <f>SUM(I69:I114)</f>
        <v>7778964</v>
      </c>
      <c r="J116" s="23" t="s">
        <v>9</v>
      </c>
      <c r="K116" s="29">
        <f>SUM(K69:K114)</f>
        <v>1599097</v>
      </c>
      <c r="L116" s="23" t="s">
        <v>9</v>
      </c>
      <c r="M116" s="29">
        <f>SUM(M69:M115)</f>
        <v>2880219</v>
      </c>
      <c r="N116" s="23" t="s">
        <v>9</v>
      </c>
      <c r="O116" s="29">
        <f>SUM(O69:O114)</f>
        <v>742593</v>
      </c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s="13" customFormat="1" ht="13.5" customHeight="1">
      <c r="A117" s="10"/>
      <c r="B117" s="11" t="s">
        <v>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s="13" customFormat="1" ht="13.5" customHeight="1">
      <c r="A118" s="10" t="s">
        <v>98</v>
      </c>
      <c r="B118" s="11" t="s">
        <v>9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s="13" customFormat="1" ht="13.5" customHeight="1">
      <c r="A119" s="10" t="s">
        <v>53</v>
      </c>
      <c r="B119" s="11" t="s">
        <v>9</v>
      </c>
      <c r="C119" s="12">
        <f>SUM(E119:O119)</f>
        <v>2815099</v>
      </c>
      <c r="D119" s="12"/>
      <c r="E119" s="12">
        <v>1305658</v>
      </c>
      <c r="F119" s="12"/>
      <c r="G119" s="12">
        <v>216898</v>
      </c>
      <c r="H119" s="12"/>
      <c r="I119" s="12">
        <v>548556</v>
      </c>
      <c r="J119" s="12"/>
      <c r="K119" s="12">
        <v>50619</v>
      </c>
      <c r="L119" s="12"/>
      <c r="M119" s="12">
        <v>349983</v>
      </c>
      <c r="N119" s="12"/>
      <c r="O119" s="12">
        <v>343385</v>
      </c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s="13" customFormat="1" ht="13.5" customHeight="1">
      <c r="A120" s="10" t="s">
        <v>64</v>
      </c>
      <c r="B120" s="11" t="s">
        <v>9</v>
      </c>
      <c r="C120" s="23">
        <f>SUM(E120:O120)</f>
        <v>462154</v>
      </c>
      <c r="D120" s="23"/>
      <c r="E120" s="23">
        <v>229828</v>
      </c>
      <c r="F120" s="23"/>
      <c r="G120" s="23">
        <v>80335</v>
      </c>
      <c r="H120" s="23"/>
      <c r="I120" s="23">
        <v>113553</v>
      </c>
      <c r="J120" s="23"/>
      <c r="K120" s="23">
        <v>4408</v>
      </c>
      <c r="L120" s="23"/>
      <c r="M120" s="23">
        <v>20577</v>
      </c>
      <c r="N120" s="23"/>
      <c r="O120" s="23">
        <v>13453</v>
      </c>
      <c r="P120" s="24"/>
      <c r="Q120" s="24"/>
      <c r="R120" s="24"/>
      <c r="S120" s="24"/>
      <c r="T120" s="24"/>
      <c r="U120" s="24"/>
      <c r="V120" s="24"/>
      <c r="W120" s="24"/>
      <c r="X120" s="10"/>
      <c r="Y120" s="10"/>
      <c r="Z120" s="10"/>
      <c r="AA120" s="10"/>
    </row>
    <row r="121" spans="1:27" s="13" customFormat="1" ht="13.5" customHeight="1">
      <c r="A121" s="10" t="s">
        <v>127</v>
      </c>
      <c r="B121" s="11" t="s">
        <v>9</v>
      </c>
      <c r="C121" s="29">
        <f>SUM(E121:O121)</f>
        <v>237605</v>
      </c>
      <c r="D121" s="12"/>
      <c r="E121" s="29">
        <v>83162</v>
      </c>
      <c r="F121" s="12"/>
      <c r="G121" s="29">
        <v>19008</v>
      </c>
      <c r="H121" s="12"/>
      <c r="I121" s="29">
        <v>11880</v>
      </c>
      <c r="J121" s="12"/>
      <c r="K121" s="29">
        <v>0</v>
      </c>
      <c r="L121" s="12"/>
      <c r="M121" s="29">
        <v>123555</v>
      </c>
      <c r="N121" s="12"/>
      <c r="O121" s="29">
        <v>0</v>
      </c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s="13" customFormat="1" ht="13.5" customHeight="1">
      <c r="A122" s="10"/>
      <c r="B122" s="11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s="13" customFormat="1" ht="13.5" customHeight="1">
      <c r="A123" s="10" t="s">
        <v>78</v>
      </c>
      <c r="B123" s="11" t="s">
        <v>9</v>
      </c>
      <c r="C123" s="29">
        <f aca="true" t="shared" si="6" ref="C123:C129">SUM(E123:O123)</f>
        <v>3514858</v>
      </c>
      <c r="D123" s="23"/>
      <c r="E123" s="29">
        <f>SUM(E119:E121)</f>
        <v>1618648</v>
      </c>
      <c r="F123" s="23"/>
      <c r="G123" s="29">
        <f>SUM(G119:G121)</f>
        <v>316241</v>
      </c>
      <c r="H123" s="23"/>
      <c r="I123" s="29">
        <f>SUM(I119:I121)</f>
        <v>673989</v>
      </c>
      <c r="J123" s="23"/>
      <c r="K123" s="29">
        <f>SUM(K119:K121)</f>
        <v>55027</v>
      </c>
      <c r="L123" s="23"/>
      <c r="M123" s="29">
        <f>SUM(M119:M121)</f>
        <v>494115</v>
      </c>
      <c r="N123" s="23"/>
      <c r="O123" s="29">
        <f>SUM(O119:O121)</f>
        <v>356838</v>
      </c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s="13" customFormat="1" ht="13.5" customHeight="1">
      <c r="A124" s="10"/>
      <c r="B124" s="11" t="s">
        <v>9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s="13" customFormat="1" ht="13.5" customHeight="1">
      <c r="A125" s="10" t="s">
        <v>99</v>
      </c>
      <c r="B125" s="11" t="s">
        <v>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s="13" customFormat="1" ht="13.5" customHeight="1">
      <c r="A126" s="10" t="s">
        <v>48</v>
      </c>
      <c r="B126" s="11"/>
      <c r="C126" s="12">
        <f>SUM(E126:O126)</f>
        <v>1586393</v>
      </c>
      <c r="D126" s="12"/>
      <c r="E126" s="12">
        <v>902496</v>
      </c>
      <c r="F126" s="12"/>
      <c r="G126" s="12">
        <v>112870</v>
      </c>
      <c r="H126" s="12"/>
      <c r="I126" s="12">
        <v>373575</v>
      </c>
      <c r="J126" s="12"/>
      <c r="K126" s="12">
        <v>34312</v>
      </c>
      <c r="L126" s="12"/>
      <c r="M126" s="12">
        <v>94978</v>
      </c>
      <c r="N126" s="12"/>
      <c r="O126" s="12">
        <v>68162</v>
      </c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s="13" customFormat="1" ht="13.5" customHeight="1">
      <c r="A127" s="10" t="s">
        <v>115</v>
      </c>
      <c r="B127" s="11" t="s">
        <v>9</v>
      </c>
      <c r="C127" s="12">
        <f>SUM(E127:O127)</f>
        <v>961385</v>
      </c>
      <c r="D127" s="12"/>
      <c r="E127" s="12">
        <v>430139</v>
      </c>
      <c r="F127" s="12"/>
      <c r="G127" s="12">
        <v>88717</v>
      </c>
      <c r="H127" s="12"/>
      <c r="I127" s="12">
        <v>182944</v>
      </c>
      <c r="J127" s="12"/>
      <c r="K127" s="12">
        <v>10936</v>
      </c>
      <c r="L127" s="12"/>
      <c r="M127" s="12">
        <v>221966</v>
      </c>
      <c r="N127" s="12"/>
      <c r="O127" s="12">
        <v>26683</v>
      </c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s="13" customFormat="1" ht="13.5" customHeight="1">
      <c r="A128" s="10" t="s">
        <v>54</v>
      </c>
      <c r="B128" s="11" t="s">
        <v>9</v>
      </c>
      <c r="C128" s="23">
        <f t="shared" si="6"/>
        <v>108924</v>
      </c>
      <c r="D128" s="12"/>
      <c r="E128" s="23">
        <v>23614</v>
      </c>
      <c r="F128" s="12"/>
      <c r="G128" s="23">
        <v>48970</v>
      </c>
      <c r="H128" s="12"/>
      <c r="I128" s="23">
        <v>27142</v>
      </c>
      <c r="J128" s="12"/>
      <c r="K128" s="23">
        <v>0</v>
      </c>
      <c r="L128" s="12"/>
      <c r="M128" s="23">
        <v>1030</v>
      </c>
      <c r="N128" s="12"/>
      <c r="O128" s="23">
        <v>8168</v>
      </c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s="13" customFormat="1" ht="13.5" customHeight="1">
      <c r="A129" s="10" t="s">
        <v>116</v>
      </c>
      <c r="B129" s="11" t="s">
        <v>9</v>
      </c>
      <c r="C129" s="23">
        <f t="shared" si="6"/>
        <v>252877</v>
      </c>
      <c r="D129" s="23"/>
      <c r="E129" s="23">
        <v>146574</v>
      </c>
      <c r="F129" s="23"/>
      <c r="G129" s="23">
        <v>37478</v>
      </c>
      <c r="H129" s="23"/>
      <c r="I129" s="23">
        <v>68825</v>
      </c>
      <c r="J129" s="23"/>
      <c r="K129" s="23">
        <v>0</v>
      </c>
      <c r="L129" s="23"/>
      <c r="M129" s="23">
        <v>0</v>
      </c>
      <c r="N129" s="23"/>
      <c r="O129" s="23">
        <v>0</v>
      </c>
      <c r="P129" s="24"/>
      <c r="Q129" s="24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s="13" customFormat="1" ht="13.5" customHeight="1">
      <c r="A130" s="10" t="s">
        <v>117</v>
      </c>
      <c r="B130" s="11" t="s">
        <v>9</v>
      </c>
      <c r="C130" s="12">
        <f>SUM(E130:O130)</f>
        <v>308966</v>
      </c>
      <c r="D130" s="12"/>
      <c r="E130" s="12">
        <v>218486</v>
      </c>
      <c r="F130" s="12"/>
      <c r="G130" s="12">
        <v>0</v>
      </c>
      <c r="H130" s="12"/>
      <c r="I130" s="12">
        <v>90480</v>
      </c>
      <c r="J130" s="12"/>
      <c r="K130" s="12">
        <v>0</v>
      </c>
      <c r="L130" s="12"/>
      <c r="M130" s="12">
        <v>0</v>
      </c>
      <c r="N130" s="12"/>
      <c r="O130" s="12">
        <v>0</v>
      </c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s="13" customFormat="1" ht="13.5" customHeight="1">
      <c r="A131" s="10"/>
      <c r="B131" s="11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s="13" customFormat="1" ht="13.5" customHeight="1">
      <c r="A132" s="10" t="s">
        <v>69</v>
      </c>
      <c r="B132" s="11"/>
      <c r="C132" s="23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s="13" customFormat="1" ht="13.5" customHeight="1">
      <c r="A133" s="13" t="s">
        <v>70</v>
      </c>
      <c r="B133" s="11" t="s">
        <v>9</v>
      </c>
      <c r="C133" s="12">
        <f aca="true" t="shared" si="7" ref="C133:C140">SUM(E133:O133)</f>
        <v>2180643</v>
      </c>
      <c r="D133" s="12"/>
      <c r="E133" s="12">
        <v>834754</v>
      </c>
      <c r="F133" s="12"/>
      <c r="G133" s="12">
        <v>608595</v>
      </c>
      <c r="H133" s="12"/>
      <c r="I133" s="12">
        <v>543823</v>
      </c>
      <c r="J133" s="12"/>
      <c r="K133" s="12">
        <v>17899</v>
      </c>
      <c r="L133" s="12"/>
      <c r="M133" s="12">
        <v>155386</v>
      </c>
      <c r="N133" s="12"/>
      <c r="O133" s="12">
        <v>20186</v>
      </c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s="13" customFormat="1" ht="13.5" customHeight="1">
      <c r="A134" s="10" t="s">
        <v>71</v>
      </c>
      <c r="B134" s="11" t="s">
        <v>9</v>
      </c>
      <c r="C134" s="23">
        <f t="shared" si="7"/>
        <v>1628970</v>
      </c>
      <c r="D134" s="12"/>
      <c r="E134" s="23">
        <v>0</v>
      </c>
      <c r="F134" s="12"/>
      <c r="G134" s="23">
        <v>0</v>
      </c>
      <c r="H134" s="12"/>
      <c r="I134" s="23">
        <v>0</v>
      </c>
      <c r="J134" s="12"/>
      <c r="K134" s="23">
        <v>0</v>
      </c>
      <c r="L134" s="12"/>
      <c r="M134" s="23">
        <v>1628970</v>
      </c>
      <c r="N134" s="12"/>
      <c r="O134" s="23">
        <v>0</v>
      </c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s="13" customFormat="1" ht="13.5" customHeight="1">
      <c r="A135" s="10" t="s">
        <v>72</v>
      </c>
      <c r="B135" s="11" t="s">
        <v>9</v>
      </c>
      <c r="C135" s="23">
        <f t="shared" si="7"/>
        <v>3130</v>
      </c>
      <c r="D135" s="23"/>
      <c r="E135" s="23">
        <v>0</v>
      </c>
      <c r="F135" s="23"/>
      <c r="G135" s="23">
        <v>59573</v>
      </c>
      <c r="H135" s="23"/>
      <c r="I135" s="23">
        <v>17872</v>
      </c>
      <c r="J135" s="23"/>
      <c r="K135" s="23">
        <v>0</v>
      </c>
      <c r="L135" s="23"/>
      <c r="M135" s="23">
        <v>-74315</v>
      </c>
      <c r="N135" s="23"/>
      <c r="O135" s="23">
        <v>0</v>
      </c>
      <c r="P135" s="24"/>
      <c r="Q135" s="24"/>
      <c r="R135" s="24"/>
      <c r="S135" s="24"/>
      <c r="T135" s="24"/>
      <c r="U135" s="24"/>
      <c r="V135" s="24"/>
      <c r="W135" s="24"/>
      <c r="X135" s="10"/>
      <c r="Y135" s="10"/>
      <c r="Z135" s="10"/>
      <c r="AA135" s="10"/>
    </row>
    <row r="136" spans="1:27" s="13" customFormat="1" ht="13.5" customHeight="1">
      <c r="A136" s="10" t="s">
        <v>91</v>
      </c>
      <c r="B136" s="11"/>
      <c r="C136" s="23">
        <f t="shared" si="7"/>
        <v>308057</v>
      </c>
      <c r="D136" s="23"/>
      <c r="E136" s="23">
        <v>84939</v>
      </c>
      <c r="F136" s="23"/>
      <c r="G136" s="23">
        <v>24670</v>
      </c>
      <c r="H136" s="23"/>
      <c r="I136" s="23">
        <v>43855</v>
      </c>
      <c r="J136" s="23"/>
      <c r="K136" s="23">
        <v>1374</v>
      </c>
      <c r="L136" s="23"/>
      <c r="M136" s="23">
        <v>54840</v>
      </c>
      <c r="N136" s="23"/>
      <c r="O136" s="23">
        <v>98379</v>
      </c>
      <c r="P136" s="24"/>
      <c r="Q136" s="24"/>
      <c r="R136" s="24"/>
      <c r="S136" s="24"/>
      <c r="T136" s="24"/>
      <c r="U136" s="24"/>
      <c r="V136" s="24"/>
      <c r="W136" s="24"/>
      <c r="X136" s="10"/>
      <c r="Y136" s="10"/>
      <c r="Z136" s="10"/>
      <c r="AA136" s="10"/>
    </row>
    <row r="137" spans="1:27" s="13" customFormat="1" ht="13.5" customHeight="1">
      <c r="A137" s="10" t="s">
        <v>73</v>
      </c>
      <c r="B137" s="11" t="s">
        <v>9</v>
      </c>
      <c r="C137" s="23">
        <f t="shared" si="7"/>
        <v>125839</v>
      </c>
      <c r="D137" s="12"/>
      <c r="E137" s="12">
        <v>0</v>
      </c>
      <c r="F137" s="12"/>
      <c r="G137" s="12">
        <v>0</v>
      </c>
      <c r="H137" s="12"/>
      <c r="I137" s="12">
        <v>0</v>
      </c>
      <c r="J137" s="12"/>
      <c r="K137" s="12">
        <v>0</v>
      </c>
      <c r="L137" s="12"/>
      <c r="M137" s="12">
        <v>125839</v>
      </c>
      <c r="N137" s="12"/>
      <c r="O137" s="12">
        <v>0</v>
      </c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s="13" customFormat="1" ht="13.5" customHeight="1">
      <c r="A138" s="10" t="s">
        <v>118</v>
      </c>
      <c r="B138" s="26" t="s">
        <v>9</v>
      </c>
      <c r="C138" s="23">
        <f t="shared" si="7"/>
        <v>25000</v>
      </c>
      <c r="D138" s="23"/>
      <c r="E138" s="23">
        <v>0</v>
      </c>
      <c r="F138" s="23"/>
      <c r="G138" s="23">
        <v>0</v>
      </c>
      <c r="H138" s="23"/>
      <c r="I138" s="23">
        <v>0</v>
      </c>
      <c r="J138" s="23"/>
      <c r="K138" s="23">
        <v>0</v>
      </c>
      <c r="L138" s="23"/>
      <c r="M138" s="23">
        <v>25000</v>
      </c>
      <c r="N138" s="23"/>
      <c r="O138" s="23">
        <v>0</v>
      </c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s="13" customFormat="1" ht="13.5" customHeight="1">
      <c r="A139" s="10" t="s">
        <v>119</v>
      </c>
      <c r="B139" s="11" t="s">
        <v>9</v>
      </c>
      <c r="C139" s="23">
        <f t="shared" si="7"/>
        <v>11367</v>
      </c>
      <c r="D139" s="12"/>
      <c r="E139" s="12">
        <v>0</v>
      </c>
      <c r="F139" s="12"/>
      <c r="G139" s="12">
        <v>0</v>
      </c>
      <c r="H139" s="12"/>
      <c r="I139" s="12">
        <v>0</v>
      </c>
      <c r="J139" s="12"/>
      <c r="K139" s="12">
        <v>0</v>
      </c>
      <c r="L139" s="12"/>
      <c r="M139" s="12">
        <v>11367</v>
      </c>
      <c r="N139" s="12"/>
      <c r="O139" s="12">
        <v>0</v>
      </c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s="13" customFormat="1" ht="13.5" customHeight="1">
      <c r="A140" s="10" t="s">
        <v>80</v>
      </c>
      <c r="B140" s="11" t="s">
        <v>9</v>
      </c>
      <c r="C140" s="43">
        <f t="shared" si="7"/>
        <v>4283006</v>
      </c>
      <c r="D140" s="12"/>
      <c r="E140" s="43">
        <f>SUM(E133:E139)</f>
        <v>919693</v>
      </c>
      <c r="F140" s="12" t="s">
        <v>9</v>
      </c>
      <c r="G140" s="43">
        <f>SUM(G133:G139)</f>
        <v>692838</v>
      </c>
      <c r="H140" s="12" t="s">
        <v>9</v>
      </c>
      <c r="I140" s="43">
        <f>SUM(I133:I139)</f>
        <v>605550</v>
      </c>
      <c r="J140" s="12" t="s">
        <v>9</v>
      </c>
      <c r="K140" s="43">
        <f>SUM(K133:K139)</f>
        <v>19273</v>
      </c>
      <c r="L140" s="12" t="s">
        <v>9</v>
      </c>
      <c r="M140" s="43">
        <f>SUM(M133:M139)</f>
        <v>1927087</v>
      </c>
      <c r="N140" s="12" t="s">
        <v>9</v>
      </c>
      <c r="O140" s="43">
        <f>SUM(O133:O139)</f>
        <v>118565</v>
      </c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s="13" customFormat="1" ht="13.5" customHeight="1">
      <c r="A141" s="10"/>
      <c r="B141" s="11" t="s">
        <v>9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s="13" customFormat="1" ht="13.5" customHeight="1">
      <c r="A142" s="10" t="s">
        <v>94</v>
      </c>
      <c r="B142" s="11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s="13" customFormat="1" ht="13.5" customHeight="1">
      <c r="A143" s="10" t="s">
        <v>74</v>
      </c>
      <c r="B143" s="11"/>
      <c r="C143" s="12">
        <f>SUM(E143:O143)</f>
        <v>182331</v>
      </c>
      <c r="D143" s="12">
        <v>0</v>
      </c>
      <c r="E143" s="12">
        <v>121005</v>
      </c>
      <c r="F143" s="12"/>
      <c r="G143" s="12">
        <v>8437</v>
      </c>
      <c r="H143" s="12">
        <v>0</v>
      </c>
      <c r="I143" s="12">
        <v>27215</v>
      </c>
      <c r="J143" s="12"/>
      <c r="K143" s="12">
        <v>0</v>
      </c>
      <c r="L143" s="12"/>
      <c r="M143" s="12">
        <v>25674</v>
      </c>
      <c r="N143" s="12"/>
      <c r="O143" s="12">
        <v>0</v>
      </c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s="13" customFormat="1" ht="13.5" customHeight="1">
      <c r="A144" s="10" t="s">
        <v>111</v>
      </c>
      <c r="B144" s="11" t="s">
        <v>9</v>
      </c>
      <c r="C144" s="23">
        <f>SUM(E144:O144)</f>
        <v>1494055</v>
      </c>
      <c r="D144" s="12"/>
      <c r="E144" s="23">
        <v>475652</v>
      </c>
      <c r="F144" s="12"/>
      <c r="G144" s="23">
        <v>397463</v>
      </c>
      <c r="H144" s="12"/>
      <c r="I144" s="23">
        <v>133716</v>
      </c>
      <c r="J144" s="12"/>
      <c r="K144" s="23">
        <v>0</v>
      </c>
      <c r="L144" s="12"/>
      <c r="M144" s="23">
        <v>487224</v>
      </c>
      <c r="N144" s="12"/>
      <c r="O144" s="23">
        <v>0</v>
      </c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s="13" customFormat="1" ht="13.5" customHeight="1">
      <c r="A145" s="10"/>
      <c r="B145" s="11" t="s">
        <v>9</v>
      </c>
      <c r="C145" s="34"/>
      <c r="D145" s="23"/>
      <c r="E145" s="34"/>
      <c r="F145" s="23"/>
      <c r="G145" s="34"/>
      <c r="H145" s="23"/>
      <c r="I145" s="34"/>
      <c r="J145" s="23"/>
      <c r="K145" s="34"/>
      <c r="L145" s="23"/>
      <c r="M145" s="34"/>
      <c r="N145" s="23"/>
      <c r="O145" s="34"/>
      <c r="P145" s="23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s="13" customFormat="1" ht="13.5" customHeight="1">
      <c r="A146" s="10" t="s">
        <v>93</v>
      </c>
      <c r="B146" s="11" t="s">
        <v>9</v>
      </c>
      <c r="C146" s="29">
        <f>SUM(E146:O146)</f>
        <v>5959392</v>
      </c>
      <c r="D146" s="12"/>
      <c r="E146" s="29">
        <f>SUM(E140:E144)</f>
        <v>1516350</v>
      </c>
      <c r="F146" s="12"/>
      <c r="G146" s="29">
        <f>SUM(G140:G144)</f>
        <v>1098738</v>
      </c>
      <c r="H146" s="12"/>
      <c r="I146" s="29">
        <f>SUM(I140:I144)</f>
        <v>766481</v>
      </c>
      <c r="J146" s="12"/>
      <c r="K146" s="29">
        <f>SUM(K140:K144)</f>
        <v>19273</v>
      </c>
      <c r="L146" s="12"/>
      <c r="M146" s="29">
        <f>SUM(M140:M144)</f>
        <v>2439985</v>
      </c>
      <c r="N146" s="12"/>
      <c r="O146" s="29">
        <f>SUM(O140:O144)</f>
        <v>118565</v>
      </c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s="13" customFormat="1" ht="13.5" customHeight="1">
      <c r="A147" s="10"/>
      <c r="B147" s="11"/>
      <c r="C147" s="23"/>
      <c r="D147" s="12"/>
      <c r="E147" s="23"/>
      <c r="F147" s="12"/>
      <c r="G147" s="23"/>
      <c r="H147" s="12"/>
      <c r="I147" s="23"/>
      <c r="J147" s="12"/>
      <c r="K147" s="23"/>
      <c r="L147" s="12"/>
      <c r="M147" s="23"/>
      <c r="N147" s="12"/>
      <c r="O147" s="23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s="13" customFormat="1" ht="13.5" customHeight="1">
      <c r="A148" s="10" t="s">
        <v>109</v>
      </c>
      <c r="B148" s="11"/>
      <c r="C148" s="29">
        <f>SUM(E148:O148)</f>
        <v>869</v>
      </c>
      <c r="D148" s="12"/>
      <c r="E148" s="29">
        <v>0</v>
      </c>
      <c r="F148" s="12"/>
      <c r="G148" s="29">
        <v>0</v>
      </c>
      <c r="H148" s="12"/>
      <c r="I148" s="29">
        <v>0</v>
      </c>
      <c r="J148" s="12"/>
      <c r="K148" s="29">
        <v>0</v>
      </c>
      <c r="L148" s="12"/>
      <c r="M148" s="29">
        <v>869</v>
      </c>
      <c r="N148" s="12"/>
      <c r="O148" s="29">
        <v>0</v>
      </c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s="13" customFormat="1" ht="13.5" customHeight="1">
      <c r="A149" s="10"/>
      <c r="B149" s="11"/>
      <c r="C149" s="23"/>
      <c r="D149" s="12"/>
      <c r="E149" s="23"/>
      <c r="F149" s="12"/>
      <c r="G149" s="23"/>
      <c r="H149" s="12"/>
      <c r="I149" s="23"/>
      <c r="J149" s="12"/>
      <c r="K149" s="23"/>
      <c r="L149" s="12"/>
      <c r="M149" s="23"/>
      <c r="N149" s="12"/>
      <c r="O149" s="23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s="13" customFormat="1" ht="13.5" customHeight="1">
      <c r="A150" s="10" t="s">
        <v>75</v>
      </c>
      <c r="B150" s="11" t="s">
        <v>9</v>
      </c>
      <c r="C150" s="29">
        <f>SUM(E150:O150)</f>
        <v>9178806</v>
      </c>
      <c r="D150" s="12"/>
      <c r="E150" s="29">
        <f>SUM(E126:E130,E146,E148)</f>
        <v>3237659</v>
      </c>
      <c r="F150" s="12"/>
      <c r="G150" s="29">
        <f>SUM(G126:G130,G146,G148)</f>
        <v>1386773</v>
      </c>
      <c r="H150" s="12"/>
      <c r="I150" s="29">
        <f>SUM(I126:I130,I146,I148)</f>
        <v>1509447</v>
      </c>
      <c r="J150" s="12"/>
      <c r="K150" s="29">
        <f>SUM(K126:K130,K146,K148)</f>
        <v>64521</v>
      </c>
      <c r="L150" s="12"/>
      <c r="M150" s="29">
        <f>SUM(M126:M130,M146,M148)</f>
        <v>2758828</v>
      </c>
      <c r="N150" s="12"/>
      <c r="O150" s="29">
        <f>SUM(O126:O130,O146,O148)</f>
        <v>221578</v>
      </c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s="13" customFormat="1" ht="13.5" customHeight="1">
      <c r="A151" s="10"/>
      <c r="B151" s="11" t="s">
        <v>9</v>
      </c>
      <c r="C151" s="35"/>
      <c r="D151" s="23"/>
      <c r="E151" s="35"/>
      <c r="F151" s="23"/>
      <c r="G151" s="35"/>
      <c r="H151" s="23"/>
      <c r="I151" s="35"/>
      <c r="J151" s="23"/>
      <c r="K151" s="35"/>
      <c r="L151" s="23"/>
      <c r="M151" s="35"/>
      <c r="N151" s="23"/>
      <c r="O151" s="35"/>
      <c r="P151" s="36"/>
      <c r="Q151" s="37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s="13" customFormat="1" ht="13.5" customHeight="1">
      <c r="A152" s="10" t="s">
        <v>100</v>
      </c>
      <c r="B152" s="11" t="s">
        <v>9</v>
      </c>
      <c r="C152" s="12" t="s">
        <v>9</v>
      </c>
      <c r="D152" s="12"/>
      <c r="E152" s="12" t="s">
        <v>9</v>
      </c>
      <c r="F152" s="12" t="s">
        <v>9</v>
      </c>
      <c r="G152" s="12" t="s">
        <v>9</v>
      </c>
      <c r="H152" s="12" t="s">
        <v>9</v>
      </c>
      <c r="I152" s="12" t="s">
        <v>9</v>
      </c>
      <c r="J152" s="12" t="s">
        <v>9</v>
      </c>
      <c r="K152" s="12" t="s">
        <v>9</v>
      </c>
      <c r="L152" s="12" t="s">
        <v>9</v>
      </c>
      <c r="M152" s="12" t="s">
        <v>9</v>
      </c>
      <c r="N152" s="12" t="s">
        <v>9</v>
      </c>
      <c r="O152" s="12" t="s">
        <v>9</v>
      </c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s="13" customFormat="1" ht="13.5" customHeight="1">
      <c r="A153" s="10" t="s">
        <v>65</v>
      </c>
      <c r="B153" s="11" t="s">
        <v>9</v>
      </c>
      <c r="C153" s="12">
        <f>SUM(E153:O153)</f>
        <v>456042</v>
      </c>
      <c r="D153" s="12"/>
      <c r="E153" s="12">
        <v>247152</v>
      </c>
      <c r="F153" s="12"/>
      <c r="G153" s="12">
        <v>56998</v>
      </c>
      <c r="H153" s="12"/>
      <c r="I153" s="12">
        <v>107682</v>
      </c>
      <c r="J153" s="12"/>
      <c r="K153" s="12">
        <v>9766</v>
      </c>
      <c r="L153" s="12"/>
      <c r="M153" s="12">
        <f>19631-6</f>
        <v>19625</v>
      </c>
      <c r="N153" s="12"/>
      <c r="O153" s="12">
        <v>14819</v>
      </c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s="13" customFormat="1" ht="13.5" customHeight="1">
      <c r="A154" s="10" t="s">
        <v>110</v>
      </c>
      <c r="B154" s="11" t="s">
        <v>9</v>
      </c>
      <c r="C154" s="29">
        <f>SUM(E154:O154)</f>
        <v>3500956</v>
      </c>
      <c r="D154" s="12"/>
      <c r="E154" s="29">
        <v>105900</v>
      </c>
      <c r="F154" s="12"/>
      <c r="G154" s="29">
        <v>847206</v>
      </c>
      <c r="H154" s="12"/>
      <c r="I154" s="29">
        <v>127081</v>
      </c>
      <c r="J154" s="12"/>
      <c r="K154" s="29">
        <v>0</v>
      </c>
      <c r="L154" s="12"/>
      <c r="M154" s="29">
        <v>2420769</v>
      </c>
      <c r="N154" s="12"/>
      <c r="O154" s="29">
        <v>0</v>
      </c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s="13" customFormat="1" ht="13.5" customHeight="1">
      <c r="A155" s="10"/>
      <c r="B155" s="11"/>
      <c r="C155" s="23"/>
      <c r="D155" s="12"/>
      <c r="E155" s="23"/>
      <c r="F155" s="12"/>
      <c r="G155" s="23"/>
      <c r="H155" s="12"/>
      <c r="I155" s="23"/>
      <c r="J155" s="12"/>
      <c r="K155" s="23"/>
      <c r="L155" s="12"/>
      <c r="M155" s="23"/>
      <c r="N155" s="12"/>
      <c r="O155" s="23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s="13" customFormat="1" ht="13.5" customHeight="1">
      <c r="A156" s="10" t="s">
        <v>87</v>
      </c>
      <c r="B156" s="11" t="s">
        <v>9</v>
      </c>
      <c r="C156" s="30">
        <f>SUM(E156:O156)</f>
        <v>3956998</v>
      </c>
      <c r="D156" s="12"/>
      <c r="E156" s="30">
        <f>SUM(E153:E154)</f>
        <v>353052</v>
      </c>
      <c r="F156" s="12"/>
      <c r="G156" s="30">
        <f>SUM(G153:G154)</f>
        <v>904204</v>
      </c>
      <c r="H156" s="12"/>
      <c r="I156" s="30">
        <f>SUM(I153:I154)</f>
        <v>234763</v>
      </c>
      <c r="J156" s="12"/>
      <c r="K156" s="30">
        <f>SUM(K153:K154)</f>
        <v>9766</v>
      </c>
      <c r="L156" s="12"/>
      <c r="M156" s="30">
        <f>SUM(M153:M154)</f>
        <v>2440394</v>
      </c>
      <c r="N156" s="12"/>
      <c r="O156" s="30">
        <f>SUM(O153:O154)</f>
        <v>14819</v>
      </c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s="13" customFormat="1" ht="13.5" customHeight="1">
      <c r="A157" s="10"/>
      <c r="B157" s="11" t="s">
        <v>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s="13" customFormat="1" ht="13.5" customHeight="1">
      <c r="A158" s="10" t="s">
        <v>129</v>
      </c>
      <c r="B158" s="11" t="s">
        <v>9</v>
      </c>
      <c r="C158" s="44">
        <f>SUM(E158:O158)</f>
        <v>97359839</v>
      </c>
      <c r="D158" s="12"/>
      <c r="E158" s="44">
        <f>SUM(E66,E116,E123,E150,E156)</f>
        <v>40838469</v>
      </c>
      <c r="F158" s="12"/>
      <c r="G158" s="44">
        <f>SUM(G66,G116,G123,G150,G156)</f>
        <v>14183190</v>
      </c>
      <c r="H158" s="12"/>
      <c r="I158" s="44">
        <f>SUM(I66,I116,I123,I150,I156)</f>
        <v>19283570</v>
      </c>
      <c r="J158" s="12"/>
      <c r="K158" s="44">
        <f>SUM(K66,K116,K123,K150,K156)</f>
        <v>2126016</v>
      </c>
      <c r="L158" s="12"/>
      <c r="M158" s="44">
        <f>SUM(M66,M116,M123,M150,M156)</f>
        <v>16193167</v>
      </c>
      <c r="N158" s="12"/>
      <c r="O158" s="44">
        <f>SUM(O66,O116,O123,O150,O156)</f>
        <v>4735427</v>
      </c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s="13" customFormat="1" ht="13.5" customHeight="1">
      <c r="A159" s="10"/>
      <c r="B159" s="11"/>
      <c r="C159" s="38"/>
      <c r="D159" s="12"/>
      <c r="E159" s="38"/>
      <c r="F159" s="12"/>
      <c r="G159" s="38"/>
      <c r="H159" s="12"/>
      <c r="I159" s="38"/>
      <c r="J159" s="12"/>
      <c r="K159" s="38"/>
      <c r="L159" s="12"/>
      <c r="M159" s="38"/>
      <c r="N159" s="12"/>
      <c r="O159" s="38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s="13" customFormat="1" ht="13.5" customHeight="1">
      <c r="A160" s="10" t="s">
        <v>101</v>
      </c>
      <c r="B160" s="11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s="13" customFormat="1" ht="13.5" customHeight="1">
      <c r="A161" s="33" t="s">
        <v>68</v>
      </c>
      <c r="B161" s="26"/>
      <c r="C161" s="29">
        <f>SUM(E161:O161)</f>
        <v>213809</v>
      </c>
      <c r="D161" s="23"/>
      <c r="E161" s="29">
        <v>0</v>
      </c>
      <c r="F161" s="23"/>
      <c r="G161" s="29">
        <v>0</v>
      </c>
      <c r="H161" s="23"/>
      <c r="I161" s="29">
        <v>0</v>
      </c>
      <c r="J161" s="23"/>
      <c r="K161" s="29">
        <v>0</v>
      </c>
      <c r="L161" s="23"/>
      <c r="M161" s="29">
        <v>0</v>
      </c>
      <c r="N161" s="23"/>
      <c r="O161" s="29">
        <v>213809</v>
      </c>
      <c r="P161" s="24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s="13" customFormat="1" ht="13.5" customHeight="1">
      <c r="A162" s="33"/>
      <c r="B162" s="26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4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s="13" customFormat="1" ht="13.5" customHeight="1">
      <c r="A163" s="33" t="s">
        <v>90</v>
      </c>
      <c r="B163" s="26"/>
      <c r="C163" s="29">
        <f>SUM(E163:O163)</f>
        <v>213809</v>
      </c>
      <c r="D163" s="23"/>
      <c r="E163" s="29">
        <f>E161</f>
        <v>0</v>
      </c>
      <c r="F163" s="23"/>
      <c r="G163" s="29">
        <f>G161</f>
        <v>0</v>
      </c>
      <c r="H163" s="23"/>
      <c r="I163" s="29">
        <f>I161</f>
        <v>0</v>
      </c>
      <c r="J163" s="23"/>
      <c r="K163" s="29">
        <f>K161</f>
        <v>0</v>
      </c>
      <c r="L163" s="23"/>
      <c r="M163" s="29">
        <f>M161</f>
        <v>0</v>
      </c>
      <c r="N163" s="23"/>
      <c r="O163" s="29">
        <f>O161</f>
        <v>213809</v>
      </c>
      <c r="P163" s="24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s="49" customFormat="1" ht="13.5" customHeight="1">
      <c r="A164" s="45"/>
      <c r="B164" s="46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5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</row>
    <row r="165" spans="1:27" s="13" customFormat="1" ht="13.5" customHeight="1" thickBot="1">
      <c r="A165" s="24" t="s">
        <v>88</v>
      </c>
      <c r="B165" s="26"/>
      <c r="C165" s="39">
        <f>SUM(E165:O165)</f>
        <v>97573648</v>
      </c>
      <c r="D165" s="23">
        <f aca="true" t="shared" si="8" ref="D165:N165">SUM(D158,D161)</f>
        <v>0</v>
      </c>
      <c r="E165" s="40">
        <f>E158+E163</f>
        <v>40838469</v>
      </c>
      <c r="F165" s="23">
        <f t="shared" si="8"/>
        <v>0</v>
      </c>
      <c r="G165" s="40">
        <f>G158+G163</f>
        <v>14183190</v>
      </c>
      <c r="H165" s="23">
        <f t="shared" si="8"/>
        <v>0</v>
      </c>
      <c r="I165" s="40">
        <f>I158+I163</f>
        <v>19283570</v>
      </c>
      <c r="J165" s="23">
        <f t="shared" si="8"/>
        <v>0</v>
      </c>
      <c r="K165" s="40">
        <f>K158+K163</f>
        <v>2126016</v>
      </c>
      <c r="L165" s="23">
        <f t="shared" si="8"/>
        <v>0</v>
      </c>
      <c r="M165" s="40">
        <f>M158+M163</f>
        <v>16193167</v>
      </c>
      <c r="N165" s="23">
        <f t="shared" si="8"/>
        <v>0</v>
      </c>
      <c r="O165" s="40">
        <f>O158+O163</f>
        <v>4949236</v>
      </c>
      <c r="P165" s="24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s="13" customFormat="1" ht="12.75" thickTop="1">
      <c r="A166" s="24"/>
      <c r="B166" s="26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4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16" ht="1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1:16" ht="1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</row>
  </sheetData>
  <sheetProtection/>
  <mergeCells count="3">
    <mergeCell ref="A3:O3"/>
    <mergeCell ref="A6:O6"/>
    <mergeCell ref="A5:O5"/>
  </mergeCells>
  <conditionalFormatting sqref="A15:O166">
    <cfRule type="expression" priority="1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r:id="rId1"/>
  <rowBreaks count="3" manualBreakCount="3">
    <brk id="90" max="14" man="1"/>
    <brk id="124" max="14" man="1"/>
    <brk id="159" max="14" man="1"/>
  </rowBreaks>
  <ignoredErrors>
    <ignoredError sqref="C1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eparfait</cp:lastModifiedBy>
  <cp:lastPrinted>2007-08-21T16:11:04Z</cp:lastPrinted>
  <dcterms:created xsi:type="dcterms:W3CDTF">2002-09-19T16:57:03Z</dcterms:created>
  <dcterms:modified xsi:type="dcterms:W3CDTF">2007-08-24T14:44:57Z</dcterms:modified>
  <cp:category/>
  <cp:version/>
  <cp:contentType/>
  <cp:contentStatus/>
</cp:coreProperties>
</file>